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ns\Desktop\"/>
    </mc:Choice>
  </mc:AlternateContent>
  <bookViews>
    <workbookView xWindow="0" yWindow="0" windowWidth="20490" windowHeight="8340" firstSheet="3" activeTab="3"/>
  </bookViews>
  <sheets>
    <sheet name="Date" sheetId="4" state="hidden" r:id="rId1"/>
    <sheet name="Week" sheetId="5" state="hidden" r:id="rId2"/>
    <sheet name="Month" sheetId="6" state="hidden" r:id="rId3"/>
    <sheet name="Report" sheetId="8" r:id="rId4"/>
    <sheet name="Deals" sheetId="1" r:id="rId5"/>
    <sheet name="Sheet3" sheetId="3" r:id="rId6"/>
    <sheet name="Sheet5" sheetId="7" r:id="rId7"/>
  </sheets>
  <definedNames>
    <definedName name="_xlnm._FilterDatabase" localSheetId="4" hidden="1">Deals!$A$1:$I$201</definedName>
    <definedName name="Slicer_Date">#N/A</definedName>
    <definedName name="Slicer_Month">#N/A</definedName>
    <definedName name="Slicer_Name">#N/A</definedName>
    <definedName name="Slicer_Week">#N/A</definedName>
  </definedNames>
  <calcPr calcId="152511"/>
  <pivotCaches>
    <pivotCache cacheId="54" r:id="rId8"/>
    <pivotCache cacheId="55" r:id="rId9"/>
    <pivotCache cacheId="56" r:id="rId10"/>
    <pivotCache cacheId="67" r:id="rId11"/>
  </pivotCaches>
  <extLst>
    <ext xmlns:x14="http://schemas.microsoft.com/office/spreadsheetml/2009/9/main" uri="{BBE1A952-AA13-448e-AADC-164F8A28A991}">
      <x14:slicerCaches>
        <x14:slicerCache r:id="rId12"/>
        <x14:slicerCache r:id="rId13"/>
        <x14:slicerCache r:id="rId14"/>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8" l="1"/>
  <c r="L32" i="8"/>
  <c r="L33" i="8"/>
  <c r="L34" i="8"/>
  <c r="L35" i="8"/>
  <c r="L36" i="8"/>
  <c r="L37" i="8"/>
  <c r="L38" i="8"/>
  <c r="L39" i="8"/>
  <c r="L40" i="8"/>
  <c r="L41" i="8"/>
  <c r="L42" i="8"/>
  <c r="L43" i="8"/>
  <c r="L44" i="8"/>
  <c r="L45" i="8"/>
  <c r="L46" i="8"/>
  <c r="L47" i="8"/>
  <c r="L48" i="8"/>
  <c r="L30" i="8"/>
  <c r="I30" i="8"/>
  <c r="J30" i="8"/>
  <c r="K30" i="8"/>
  <c r="H31" i="8"/>
  <c r="I31" i="8"/>
  <c r="J31" i="8"/>
  <c r="K31" i="8"/>
  <c r="H32" i="8"/>
  <c r="I32" i="8"/>
  <c r="J32" i="8"/>
  <c r="K32" i="8"/>
  <c r="H33" i="8"/>
  <c r="I33" i="8"/>
  <c r="J33" i="8"/>
  <c r="K33" i="8"/>
  <c r="H34" i="8"/>
  <c r="I34" i="8"/>
  <c r="J34" i="8"/>
  <c r="K34" i="8"/>
  <c r="H35" i="8"/>
  <c r="I35" i="8"/>
  <c r="J35" i="8"/>
  <c r="K35" i="8"/>
  <c r="H36" i="8"/>
  <c r="I36" i="8"/>
  <c r="J36" i="8"/>
  <c r="K36" i="8"/>
  <c r="H37" i="8"/>
  <c r="I37" i="8"/>
  <c r="J37" i="8"/>
  <c r="K37" i="8"/>
  <c r="H38" i="8"/>
  <c r="I38" i="8"/>
  <c r="J38" i="8"/>
  <c r="K38" i="8"/>
  <c r="H39" i="8"/>
  <c r="I39" i="8"/>
  <c r="M39" i="8" s="1"/>
  <c r="J39" i="8"/>
  <c r="K39" i="8"/>
  <c r="H40" i="8"/>
  <c r="I40" i="8"/>
  <c r="J40" i="8"/>
  <c r="K40" i="8"/>
  <c r="H41" i="8"/>
  <c r="I41" i="8"/>
  <c r="J41" i="8"/>
  <c r="K41" i="8"/>
  <c r="H42" i="8"/>
  <c r="I42" i="8"/>
  <c r="J42" i="8"/>
  <c r="K42" i="8"/>
  <c r="H43" i="8"/>
  <c r="I43" i="8"/>
  <c r="M43" i="8" s="1"/>
  <c r="J43" i="8"/>
  <c r="K43" i="8"/>
  <c r="H44" i="8"/>
  <c r="I44" i="8"/>
  <c r="J44" i="8"/>
  <c r="K44" i="8"/>
  <c r="H45" i="8"/>
  <c r="I45" i="8"/>
  <c r="J45" i="8"/>
  <c r="K45" i="8"/>
  <c r="H46" i="8"/>
  <c r="I46" i="8"/>
  <c r="J46" i="8"/>
  <c r="K46" i="8"/>
  <c r="H47" i="8"/>
  <c r="I47" i="8"/>
  <c r="M47" i="8" s="1"/>
  <c r="J47" i="8"/>
  <c r="K47" i="8"/>
  <c r="H48" i="8"/>
  <c r="I48" i="8"/>
  <c r="J48" i="8"/>
  <c r="K48" i="8"/>
  <c r="I29" i="8"/>
  <c r="K29" i="8"/>
  <c r="M35" i="8" l="1"/>
  <c r="M48" i="8"/>
  <c r="M46" i="8"/>
  <c r="M45" i="8"/>
  <c r="M44" i="8"/>
  <c r="M42" i="8"/>
  <c r="M41" i="8"/>
  <c r="M40" i="8"/>
  <c r="M38" i="8"/>
  <c r="M37" i="8"/>
  <c r="M36" i="8"/>
  <c r="M34" i="8"/>
  <c r="M33" i="8"/>
  <c r="M32" i="8"/>
  <c r="M31" i="8"/>
  <c r="K231" i="1"/>
  <c r="J231" i="1"/>
  <c r="I102" i="1"/>
  <c r="K230" i="1"/>
  <c r="J230" i="1"/>
  <c r="I119" i="1"/>
  <c r="K229" i="1"/>
  <c r="J229" i="1"/>
  <c r="I48" i="1"/>
  <c r="K228" i="1"/>
  <c r="J228" i="1"/>
  <c r="I31" i="1"/>
  <c r="K227" i="1"/>
  <c r="J227" i="1"/>
  <c r="I73" i="1"/>
  <c r="K226" i="1"/>
  <c r="J226" i="1"/>
  <c r="I60" i="1"/>
  <c r="K225" i="1"/>
  <c r="J225" i="1"/>
  <c r="I90" i="1"/>
  <c r="K224" i="1"/>
  <c r="J224" i="1"/>
  <c r="I37" i="1"/>
  <c r="K223" i="1"/>
  <c r="J223" i="1"/>
  <c r="I84" i="1"/>
  <c r="K222" i="1"/>
  <c r="J222" i="1"/>
  <c r="I112" i="1"/>
  <c r="K221" i="1"/>
  <c r="J221" i="1"/>
  <c r="I17" i="1"/>
  <c r="K220" i="1"/>
  <c r="J220" i="1"/>
  <c r="I79" i="1"/>
  <c r="K219" i="1"/>
  <c r="J219" i="1"/>
  <c r="I106" i="1"/>
  <c r="K218" i="1"/>
  <c r="J218" i="1"/>
  <c r="I39" i="1"/>
  <c r="K217" i="1"/>
  <c r="J217" i="1"/>
  <c r="I51" i="1"/>
  <c r="K216" i="1"/>
  <c r="J216" i="1"/>
  <c r="I99" i="1"/>
  <c r="K215" i="1"/>
  <c r="J215" i="1"/>
  <c r="I22" i="1"/>
  <c r="K214" i="1"/>
  <c r="J214" i="1"/>
  <c r="I231" i="1"/>
  <c r="K213" i="1"/>
  <c r="J213" i="1"/>
  <c r="I185" i="1"/>
  <c r="K212" i="1"/>
  <c r="J212" i="1"/>
  <c r="I229" i="1"/>
  <c r="K211" i="1"/>
  <c r="J211" i="1"/>
  <c r="I225" i="1"/>
  <c r="K210" i="1"/>
  <c r="J210" i="1"/>
  <c r="I223" i="1"/>
  <c r="K209" i="1"/>
  <c r="J209" i="1"/>
  <c r="I10" i="1"/>
  <c r="K208" i="1"/>
  <c r="J208" i="1"/>
  <c r="I220" i="1"/>
  <c r="K207" i="1"/>
  <c r="J207" i="1"/>
  <c r="I8" i="1"/>
  <c r="K206" i="1"/>
  <c r="J206" i="1"/>
  <c r="I6" i="1"/>
  <c r="K205" i="1"/>
  <c r="J205" i="1"/>
  <c r="I218" i="1"/>
  <c r="K204" i="1"/>
  <c r="J204" i="1"/>
  <c r="I216" i="1"/>
  <c r="K203" i="1"/>
  <c r="J203" i="1"/>
  <c r="I214" i="1"/>
  <c r="K202" i="1"/>
  <c r="J202" i="1"/>
  <c r="I21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 i="1"/>
  <c r="I49" i="1"/>
  <c r="I38" i="1"/>
  <c r="I103" i="1"/>
  <c r="I78" i="1"/>
  <c r="I16" i="1"/>
  <c r="I111" i="1"/>
  <c r="I83" i="1"/>
  <c r="I36" i="1"/>
  <c r="I89" i="1"/>
  <c r="I59" i="1"/>
  <c r="I71" i="1"/>
  <c r="I29" i="1"/>
  <c r="I47" i="1"/>
  <c r="I117" i="1"/>
  <c r="I101" i="1"/>
  <c r="I120" i="1"/>
  <c r="I122" i="1"/>
  <c r="I124" i="1"/>
  <c r="I125" i="1"/>
  <c r="I128" i="1"/>
  <c r="I126" i="1"/>
  <c r="I129" i="1"/>
  <c r="I130" i="1"/>
  <c r="I131" i="1"/>
  <c r="I30" i="1"/>
  <c r="I35" i="1"/>
  <c r="I91" i="1"/>
  <c r="I66" i="1"/>
  <c r="I92" i="1"/>
  <c r="I86" i="1"/>
  <c r="I118" i="1"/>
  <c r="I132" i="1"/>
  <c r="I52" i="1"/>
  <c r="I61" i="1"/>
  <c r="I133" i="1"/>
  <c r="I134" i="1"/>
  <c r="I109" i="1"/>
  <c r="I14" i="1"/>
  <c r="I116" i="1"/>
  <c r="I135" i="1"/>
  <c r="I136" i="1"/>
  <c r="I137" i="1"/>
  <c r="I138" i="1"/>
  <c r="I139" i="1"/>
  <c r="I140" i="1"/>
  <c r="I141" i="1"/>
  <c r="I142" i="1"/>
  <c r="I143" i="1"/>
  <c r="I104" i="1"/>
  <c r="I127" i="1"/>
  <c r="I34" i="1"/>
  <c r="I72" i="1"/>
  <c r="I11" i="1"/>
  <c r="I152" i="1"/>
  <c r="I153" i="1"/>
  <c r="I145" i="1"/>
  <c r="I63" i="1"/>
  <c r="I157" i="1"/>
  <c r="I76" i="1"/>
  <c r="I41" i="1"/>
  <c r="I158" i="1"/>
  <c r="I53" i="1"/>
  <c r="I159" i="1"/>
  <c r="I74" i="1"/>
  <c r="I161" i="1"/>
  <c r="I162" i="1"/>
  <c r="I165" i="1"/>
  <c r="I166" i="1"/>
  <c r="I167" i="1"/>
  <c r="I168" i="1"/>
  <c r="I170" i="1"/>
  <c r="I110" i="1"/>
  <c r="I19" i="1"/>
  <c r="I87" i="1"/>
  <c r="I105" i="1"/>
  <c r="I176" i="1"/>
  <c r="I123" i="1"/>
  <c r="I178" i="1"/>
  <c r="I179" i="1"/>
  <c r="I180" i="1"/>
  <c r="I88" i="1"/>
  <c r="I182" i="1"/>
  <c r="I187" i="1"/>
  <c r="I188" i="1"/>
  <c r="I191" i="1"/>
  <c r="I42" i="1"/>
  <c r="I33" i="1"/>
  <c r="I195" i="1"/>
  <c r="I163" i="1"/>
  <c r="I50" i="1"/>
  <c r="I28" i="1"/>
  <c r="I192" i="1"/>
  <c r="I20" i="1"/>
  <c r="I221" i="1"/>
  <c r="I226" i="1"/>
  <c r="I227" i="1"/>
  <c r="I43" i="1"/>
  <c r="I154" i="1"/>
  <c r="I210" i="1"/>
  <c r="I98" i="1"/>
  <c r="I45" i="1"/>
  <c r="I67" i="1"/>
  <c r="I26" i="1"/>
  <c r="I54" i="1"/>
  <c r="I211" i="1"/>
  <c r="I213" i="1"/>
  <c r="I215" i="1"/>
  <c r="I217" i="1"/>
  <c r="I5" i="1"/>
  <c r="I7" i="1"/>
  <c r="I219" i="1"/>
  <c r="I9" i="1"/>
  <c r="I222" i="1"/>
  <c r="I224" i="1"/>
  <c r="I228" i="1"/>
  <c r="I184" i="1"/>
  <c r="I230" i="1"/>
  <c r="I21" i="1"/>
  <c r="I204" i="1"/>
  <c r="I205" i="1"/>
  <c r="I24" i="1"/>
  <c r="I206" i="1"/>
  <c r="I32" i="1"/>
  <c r="I46" i="1"/>
  <c r="I207" i="1"/>
  <c r="I208" i="1"/>
  <c r="I18" i="1"/>
  <c r="I209" i="1"/>
  <c r="I196" i="1"/>
  <c r="I197" i="1"/>
  <c r="I56" i="1"/>
  <c r="I190" i="1"/>
  <c r="I198" i="1"/>
  <c r="I27" i="1"/>
  <c r="I199" i="1"/>
  <c r="I25" i="1"/>
  <c r="I200" i="1"/>
  <c r="I175" i="1"/>
  <c r="I201" i="1"/>
  <c r="I194" i="1"/>
  <c r="I202" i="1"/>
  <c r="I4" i="1"/>
  <c r="I203" i="1"/>
  <c r="I12" i="1"/>
  <c r="I85" i="1"/>
  <c r="I150" i="1"/>
  <c r="I151" i="1"/>
  <c r="I57" i="1"/>
  <c r="I64" i="1"/>
  <c r="I155" i="1"/>
  <c r="I94" i="1"/>
  <c r="I160" i="1"/>
  <c r="I40" i="1"/>
  <c r="I80" i="1"/>
  <c r="I81" i="1"/>
  <c r="I55" i="1"/>
  <c r="I164" i="1"/>
  <c r="I75" i="1"/>
  <c r="I69" i="1"/>
  <c r="I169" i="1"/>
  <c r="I171" i="1"/>
  <c r="I172" i="1"/>
  <c r="I173" i="1"/>
  <c r="I174" i="1"/>
  <c r="I177" i="1"/>
  <c r="I181" i="1"/>
  <c r="I44" i="1"/>
  <c r="I186" i="1"/>
  <c r="I23" i="1"/>
  <c r="I65" i="1"/>
  <c r="I148" i="1"/>
  <c r="I189" i="1"/>
  <c r="I193" i="1"/>
  <c r="I156" i="1"/>
  <c r="I3" i="1"/>
  <c r="I2" i="1"/>
  <c r="I183" i="1"/>
  <c r="I68" i="1"/>
  <c r="I58" i="1"/>
  <c r="I149" i="1"/>
  <c r="I97" i="1"/>
  <c r="I100" i="1"/>
  <c r="I77" i="1"/>
  <c r="I15" i="1"/>
  <c r="I107" i="1"/>
  <c r="I108" i="1"/>
  <c r="I113" i="1"/>
  <c r="I114" i="1"/>
  <c r="I115" i="1"/>
  <c r="I121" i="1"/>
  <c r="I144" i="1"/>
  <c r="I70" i="1"/>
  <c r="I62" i="1"/>
  <c r="I146" i="1"/>
  <c r="I147" i="1"/>
  <c r="I93" i="1"/>
  <c r="I13" i="1"/>
  <c r="I95" i="1"/>
  <c r="I96" i="1"/>
  <c r="I82" i="1"/>
</calcChain>
</file>

<file path=xl/sharedStrings.xml><?xml version="1.0" encoding="utf-8"?>
<sst xmlns="http://schemas.openxmlformats.org/spreadsheetml/2006/main" count="1077" uniqueCount="95">
  <si>
    <t>AED 3000</t>
  </si>
  <si>
    <t>Y</t>
  </si>
  <si>
    <t>Ben</t>
  </si>
  <si>
    <t>Ok</t>
  </si>
  <si>
    <t>NOK 8000</t>
  </si>
  <si>
    <t>N</t>
  </si>
  <si>
    <t>£400</t>
  </si>
  <si>
    <t>ok</t>
  </si>
  <si>
    <t>€3.5bn</t>
  </si>
  <si>
    <t>£160</t>
  </si>
  <si>
    <t>£200</t>
  </si>
  <si>
    <t>£750</t>
  </si>
  <si>
    <t>3800 SEK</t>
  </si>
  <si>
    <t>£100</t>
  </si>
  <si>
    <t>£225</t>
  </si>
  <si>
    <t>€300 + $550</t>
  </si>
  <si>
    <t>£275</t>
  </si>
  <si>
    <t>To check if Duplicate with #378725 +take data from othe sub too. + link to previous deal</t>
  </si>
  <si>
    <t>£20</t>
  </si>
  <si>
    <t>£75</t>
  </si>
  <si>
    <t>£150</t>
  </si>
  <si>
    <t>€1120 + $890</t>
  </si>
  <si>
    <t>€300 + $500</t>
  </si>
  <si>
    <t>£660</t>
  </si>
  <si>
    <t>£205</t>
  </si>
  <si>
    <t>£138</t>
  </si>
  <si>
    <t>£350</t>
  </si>
  <si>
    <t>£40</t>
  </si>
  <si>
    <t>£35</t>
  </si>
  <si>
    <t>Roody</t>
  </si>
  <si>
    <t>£185</t>
  </si>
  <si>
    <t>$750 + €335</t>
  </si>
  <si>
    <t>£55.887</t>
  </si>
  <si>
    <t>CHF 200</t>
  </si>
  <si>
    <t>£365</t>
  </si>
  <si>
    <t>Date</t>
  </si>
  <si>
    <t>Deal</t>
  </si>
  <si>
    <t>Status</t>
  </si>
  <si>
    <t>Amount</t>
  </si>
  <si>
    <t>Type</t>
  </si>
  <si>
    <t>QC</t>
  </si>
  <si>
    <t>Comments</t>
  </si>
  <si>
    <t>K</t>
  </si>
  <si>
    <t>U</t>
  </si>
  <si>
    <t>S</t>
  </si>
  <si>
    <t>Name</t>
  </si>
  <si>
    <t>Emer</t>
  </si>
  <si>
    <t>Kaisu</t>
  </si>
  <si>
    <t>Tenor is 14</t>
  </si>
  <si>
    <t>To update Uop</t>
  </si>
  <si>
    <t>Club deal + no Bookrunner BR eligible = N</t>
  </si>
  <si>
    <t>Where is arranger mentioned on submission ?</t>
  </si>
  <si>
    <t> Check if the deal is an amendment as previous deal is very close</t>
  </si>
  <si>
    <t> Need to check  borrower as  Toscafund Ltd is acquiring a minority share.</t>
  </si>
  <si>
    <t>Missing one tranche</t>
  </si>
  <si>
    <t> 2n lien subordinated</t>
  </si>
  <si>
    <t xml:space="preserve"> It is mentioned PF team –to check </t>
  </si>
  <si>
    <t>Is 2nd tranche a bilateral ?</t>
  </si>
  <si>
    <t>Why IG ?</t>
  </si>
  <si>
    <t>Why LVG ?</t>
  </si>
  <si>
    <t>GCP missing in UOP + add in deal notes, option to increase by $700m available.+corp lvg = Y</t>
  </si>
  <si>
    <t>To check with PF &amp; update accordingly.+ allocation to be removed</t>
  </si>
  <si>
    <t>To link</t>
  </si>
  <si>
    <t>To confirm and flagged as COM + secured</t>
  </si>
  <si>
    <t xml:space="preserve">Most probably related to http://africacapitaldigest.com/wordpress/abraaj-backed-libstars-acquisition-of-natural-herbs-given-green-light/
And also to add sponsor 
Most probably related to http://africacapitaldigest.com/wordpress/abraaj-backed-libstars-acquisition-of-natural-herbs-given-green-light/
And also to add sponsor 
</t>
  </si>
  <si>
    <t>Wrong bank for ICO –should be Instituto de Credito O</t>
  </si>
  <si>
    <t>PF info missing + to flag as secured</t>
  </si>
  <si>
    <t>To flag as secured +deal notes Asset based lending</t>
  </si>
  <si>
    <t>(All)</t>
  </si>
  <si>
    <t>Row Labels</t>
  </si>
  <si>
    <t>Grand Total</t>
  </si>
  <si>
    <t>Count of Date</t>
  </si>
  <si>
    <t>(blank)</t>
  </si>
  <si>
    <t>Column Labels</t>
  </si>
  <si>
    <t>(Multiple Items)</t>
  </si>
  <si>
    <t>Emer Total</t>
  </si>
  <si>
    <t>Kaisu Total</t>
  </si>
  <si>
    <t>Count of Comments</t>
  </si>
  <si>
    <t>Could be related to acq</t>
  </si>
  <si>
    <t>Add PRO as UOP</t>
  </si>
  <si>
    <r>
      <t>Maturity for 2</t>
    </r>
    <r>
      <rPr>
        <vertAlign val="superscript"/>
        <sz val="10"/>
        <color theme="1"/>
        <rFont val="Times New Roman"/>
        <family val="1"/>
      </rPr>
      <t>nd</t>
    </r>
    <r>
      <rPr>
        <sz val="10"/>
        <color theme="1"/>
        <rFont val="Times New Roman"/>
        <family val="1"/>
      </rPr>
      <t xml:space="preserve"> tranche is 2022</t>
    </r>
  </si>
  <si>
    <r>
      <t>To change to IG as TR +2</t>
    </r>
    <r>
      <rPr>
        <vertAlign val="superscript"/>
        <sz val="10"/>
        <color theme="1"/>
        <rFont val="Times New Roman"/>
        <family val="1"/>
      </rPr>
      <t>nd</t>
    </r>
    <r>
      <rPr>
        <sz val="10"/>
        <color theme="1"/>
        <rFont val="Times New Roman"/>
        <family val="1"/>
      </rPr>
      <t xml:space="preserve"> tranche is DBT  &amp; 1</t>
    </r>
    <r>
      <rPr>
        <vertAlign val="superscript"/>
        <sz val="10"/>
        <color theme="1"/>
        <rFont val="Times New Roman"/>
        <family val="1"/>
      </rPr>
      <t>st</t>
    </r>
    <r>
      <rPr>
        <sz val="10"/>
        <color theme="1"/>
        <rFont val="Times New Roman"/>
        <family val="1"/>
      </rPr>
      <t xml:space="preserve"> is REF ??</t>
    </r>
  </si>
  <si>
    <t>Comments 2</t>
  </si>
  <si>
    <t>OK</t>
  </si>
  <si>
    <t>NO OK</t>
  </si>
  <si>
    <t>Count of Comments 2</t>
  </si>
  <si>
    <t>Week</t>
  </si>
  <si>
    <t>Month</t>
  </si>
  <si>
    <t>D</t>
  </si>
  <si>
    <t>Count of Deal</t>
  </si>
  <si>
    <t>OK over OK + Not OK</t>
  </si>
  <si>
    <t>Solution 1 (calculated item)</t>
  </si>
  <si>
    <t>Solution 2</t>
  </si>
  <si>
    <t>not ok</t>
  </si>
  <si>
    <t>ok over ok+ not ok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</si>
</sst>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_);[Red]\(&quot;$&quot;#,##0\)"/>
    <numFmt numFmtId="165" formatCode="[$€-2]\ #,##0;[Red]\-[$€-2]\ #,##0"/>
    <numFmt numFmtId="166" formatCode="[$€-2]\ #,##0.00;[Red]\-[$€-2]\ #,##0.00"/>
  </numFmts>
  <fonts count="5" x14ac:knownFonts="1">
    <font>
      <sz val="9"/>
      <color theme="1"/>
      <name val="Verdana"/>
      <family val="2"/>
    </font>
    <font>
      <sz val="9"/>
      <color rgb="FF000000"/>
      <name val="Verdana"/>
      <family val="2"/>
    </font>
    <font>
      <sz val="10"/>
      <color theme="1"/>
      <name val="Times New Roman"/>
      <family val="1"/>
    </font>
    <font>
      <vertAlign val="superscript"/>
      <sz val="10"/>
      <color theme="1"/>
      <name val="Times New Roman"/>
      <family val="1"/>
    </font>
    <font>
      <sz val="9"/>
      <color theme="1"/>
      <name val="Verdana"/>
      <family val="2"/>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4">
    <xf numFmtId="0" fontId="0" fillId="0" borderId="0" xfId="0"/>
    <xf numFmtId="14" fontId="0" fillId="0" borderId="0" xfId="0" applyNumberFormat="1"/>
    <xf numFmtId="0" fontId="0" fillId="0" borderId="0" xfId="0" applyNumberFormat="1"/>
    <xf numFmtId="0" fontId="0" fillId="0" borderId="0" xfId="0" applyAlignment="1">
      <alignment horizontal="left"/>
    </xf>
    <xf numFmtId="0" fontId="0" fillId="0" borderId="0" xfId="0" applyNumberFormat="1" applyAlignment="1">
      <alignment horizontal="right"/>
    </xf>
    <xf numFmtId="14" fontId="1" fillId="0" borderId="0" xfId="0" applyNumberFormat="1" applyFont="1"/>
    <xf numFmtId="0" fontId="1" fillId="0" borderId="0" xfId="0" applyFont="1" applyAlignment="1">
      <alignment vertical="center"/>
    </xf>
    <xf numFmtId="164" fontId="0" fillId="0" borderId="0" xfId="0" applyNumberFormat="1" applyAlignment="1">
      <alignment horizontal="right"/>
    </xf>
    <xf numFmtId="165" fontId="0" fillId="0" borderId="0" xfId="0" applyNumberFormat="1" applyAlignment="1">
      <alignment horizontal="right"/>
    </xf>
    <xf numFmtId="166" fontId="0" fillId="0" borderId="0" xfId="0" applyNumberFormat="1" applyAlignment="1">
      <alignment horizontal="right"/>
    </xf>
    <xf numFmtId="0" fontId="0" fillId="0" borderId="0" xfId="0" applyBorder="1" applyAlignment="1">
      <alignment horizontal="left"/>
    </xf>
    <xf numFmtId="14" fontId="1" fillId="0" borderId="0" xfId="0" applyNumberFormat="1" applyFont="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vertical="center"/>
    </xf>
    <xf numFmtId="166" fontId="1" fillId="0" borderId="0" xfId="0" applyNumberFormat="1" applyFont="1" applyBorder="1" applyAlignment="1">
      <alignment horizontal="right" vertical="center"/>
    </xf>
    <xf numFmtId="165" fontId="1" fillId="0" borderId="0" xfId="0" applyNumberFormat="1" applyFont="1" applyBorder="1" applyAlignment="1">
      <alignment horizontal="right" vertical="center"/>
    </xf>
    <xf numFmtId="164" fontId="1" fillId="0" borderId="0" xfId="0" applyNumberFormat="1" applyFont="1" applyBorder="1" applyAlignment="1">
      <alignment horizontal="right" vertical="center"/>
    </xf>
    <xf numFmtId="0" fontId="2" fillId="0" borderId="0" xfId="0" applyFont="1" applyBorder="1" applyAlignment="1">
      <alignment vertical="center"/>
    </xf>
    <xf numFmtId="0" fontId="0" fillId="0" borderId="0" xfId="0" applyNumberFormat="1" applyBorder="1"/>
    <xf numFmtId="164" fontId="0" fillId="0" borderId="0" xfId="0" applyNumberFormat="1" applyBorder="1" applyAlignment="1">
      <alignment horizontal="right"/>
    </xf>
    <xf numFmtId="14" fontId="1" fillId="0" borderId="0" xfId="0" applyNumberFormat="1" applyFont="1" applyBorder="1"/>
    <xf numFmtId="0" fontId="0" fillId="0" borderId="0" xfId="0" applyNumberFormat="1" applyFont="1" applyAlignment="1">
      <alignment horizontal="right"/>
    </xf>
    <xf numFmtId="0" fontId="0" fillId="0" borderId="0" xfId="0" applyFill="1"/>
    <xf numFmtId="0" fontId="2" fillId="0" borderId="0" xfId="0" applyFont="1"/>
    <xf numFmtId="0" fontId="0" fillId="0" borderId="0" xfId="0" applyAlignment="1">
      <alignment wrapText="1"/>
    </xf>
    <xf numFmtId="0" fontId="0" fillId="0" borderId="0" xfId="0" pivotButton="1"/>
    <xf numFmtId="14" fontId="1" fillId="0" borderId="0" xfId="0" applyNumberFormat="1" applyFont="1" applyBorder="1" applyAlignment="1">
      <alignment vertical="center"/>
    </xf>
    <xf numFmtId="0" fontId="2" fillId="0" borderId="0" xfId="0" applyFont="1" applyBorder="1" applyAlignment="1"/>
    <xf numFmtId="165" fontId="1" fillId="0" borderId="0" xfId="0" applyNumberFormat="1" applyFont="1" applyBorder="1" applyAlignment="1">
      <alignment vertical="center"/>
    </xf>
    <xf numFmtId="14" fontId="0" fillId="0" borderId="0" xfId="0" applyNumberFormat="1" applyAlignment="1">
      <alignment horizontal="left"/>
    </xf>
    <xf numFmtId="10" fontId="0" fillId="0" borderId="0" xfId="0" applyNumberFormat="1"/>
    <xf numFmtId="0" fontId="0" fillId="0" borderId="0" xfId="0" applyAlignment="1">
      <alignment horizontal="left" indent="1"/>
    </xf>
    <xf numFmtId="9" fontId="0" fillId="0" borderId="0" xfId="0" applyNumberFormat="1"/>
    <xf numFmtId="9" fontId="0" fillId="0" borderId="0" xfId="1" applyFont="1"/>
  </cellXfs>
  <cellStyles count="2">
    <cellStyle name="Normal" xfId="0" builtinId="0"/>
    <cellStyle name="Percent" xfId="1" builtinId="5"/>
  </cellStyles>
  <dxfs count="6">
    <dxf>
      <numFmt numFmtId="13" formatCode="0%"/>
    </dxf>
    <dxf>
      <numFmt numFmtId="0" formatCode="General"/>
    </dxf>
    <dxf>
      <numFmt numFmtId="13" formatCode="0%"/>
    </dxf>
    <dxf>
      <numFmt numFmtId="0" formatCode="General"/>
    </dxf>
    <dxf>
      <numFmt numFmtId="13" formatCode="0%"/>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microsoft.com/office/2007/relationships/slicerCache" Target="slicerCaches/slicerCache4.xml"/><Relationship Id="rId10" Type="http://schemas.openxmlformats.org/officeDocument/2006/relationships/pivotCacheDefinition" Target="pivotCache/pivotCacheDefinition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[Quality Report Demo.xlsx]Date!PivotTable1</c:name>
    <c:fmtId val="1"/>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ln w="28575" cap="rnd">
            <a:solidFill>
              <a:schemeClr val="accent1"/>
            </a:solidFill>
            <a:round/>
          </a:ln>
          <a:effectLst/>
        </c:spPr>
        <c:marker>
          <c:symbol val="none"/>
        </c:marker>
      </c:pivotFmt>
      <c:pivotFmt>
        <c:idx val="5"/>
        <c:spPr>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s>
    <c:plotArea>
      <c:layout/>
      <c:lineChart>
        <c:grouping val="standard"/>
        <c:varyColors val="0"/>
        <c:ser>
          <c:idx val="0"/>
          <c:order val="0"/>
          <c:tx>
            <c:strRef>
              <c:f>Date!$B$4:$B$5</c:f>
              <c:strCache>
                <c:ptCount val="1"/>
                <c:pt idx="0">
                  <c:v>Emer</c:v>
                </c:pt>
              </c:strCache>
            </c:strRef>
          </c:tx>
          <c:spPr>
            <a:ln w="28575" cap="rnd">
              <a:solidFill>
                <a:schemeClr val="accent1"/>
              </a:solidFill>
              <a:round/>
            </a:ln>
            <a:effectLst/>
          </c:spPr>
          <c:marker>
            <c:symbol val="none"/>
          </c:marker>
          <c:cat>
            <c:strRef>
              <c:f>Date!$A$6:$A$13</c:f>
              <c:strCache>
                <c:ptCount val="7"/>
                <c:pt idx="0">
                  <c:v>03/08/2015</c:v>
                </c:pt>
                <c:pt idx="1">
                  <c:v>04/08/2015</c:v>
                </c:pt>
                <c:pt idx="2">
                  <c:v>05/08/2015</c:v>
                </c:pt>
                <c:pt idx="3">
                  <c:v>06/08/2015</c:v>
                </c:pt>
                <c:pt idx="4">
                  <c:v>07/08/2015</c:v>
                </c:pt>
                <c:pt idx="5">
                  <c:v>10/08/2015</c:v>
                </c:pt>
                <c:pt idx="6">
                  <c:v>11/08/2015</c:v>
                </c:pt>
              </c:strCache>
            </c:strRef>
          </c:cat>
          <c:val>
            <c:numRef>
              <c:f>Date!$B$6:$B$13</c:f>
              <c:numCache>
                <c:formatCode>General</c:formatCode>
                <c:ptCount val="7"/>
                <c:pt idx="0">
                  <c:v>6</c:v>
                </c:pt>
                <c:pt idx="1">
                  <c:v>9</c:v>
                </c:pt>
                <c:pt idx="4">
                  <c:v>11</c:v>
                </c:pt>
                <c:pt idx="5">
                  <c:v>8</c:v>
                </c:pt>
                <c:pt idx="6">
                  <c:v>10</c:v>
                </c:pt>
              </c:numCache>
            </c:numRef>
          </c:val>
          <c:smooth val="0"/>
        </c:ser>
        <c:ser>
          <c:idx val="1"/>
          <c:order val="1"/>
          <c:tx>
            <c:strRef>
              <c:f>Date!$C$4:$C$5</c:f>
              <c:strCache>
                <c:ptCount val="1"/>
                <c:pt idx="0">
                  <c:v>Kaisu</c:v>
                </c:pt>
              </c:strCache>
            </c:strRef>
          </c:tx>
          <c:spPr>
            <a:ln w="28575" cap="rnd">
              <a:solidFill>
                <a:schemeClr val="accent2"/>
              </a:solidFill>
              <a:round/>
            </a:ln>
            <a:effectLst/>
          </c:spPr>
          <c:marker>
            <c:symbol val="none"/>
          </c:marker>
          <c:cat>
            <c:strRef>
              <c:f>Date!$A$6:$A$13</c:f>
              <c:strCache>
                <c:ptCount val="7"/>
                <c:pt idx="0">
                  <c:v>03/08/2015</c:v>
                </c:pt>
                <c:pt idx="1">
                  <c:v>04/08/2015</c:v>
                </c:pt>
                <c:pt idx="2">
                  <c:v>05/08/2015</c:v>
                </c:pt>
                <c:pt idx="3">
                  <c:v>06/08/2015</c:v>
                </c:pt>
                <c:pt idx="4">
                  <c:v>07/08/2015</c:v>
                </c:pt>
                <c:pt idx="5">
                  <c:v>10/08/2015</c:v>
                </c:pt>
                <c:pt idx="6">
                  <c:v>11/08/2015</c:v>
                </c:pt>
              </c:strCache>
            </c:strRef>
          </c:cat>
          <c:val>
            <c:numRef>
              <c:f>Date!$C$6:$C$13</c:f>
              <c:numCache>
                <c:formatCode>General</c:formatCode>
                <c:ptCount val="7"/>
                <c:pt idx="1">
                  <c:v>17</c:v>
                </c:pt>
                <c:pt idx="2">
                  <c:v>18</c:v>
                </c:pt>
                <c:pt idx="3">
                  <c:v>15</c:v>
                </c:pt>
                <c:pt idx="4">
                  <c:v>5</c:v>
                </c:pt>
                <c:pt idx="5">
                  <c:v>12</c:v>
                </c:pt>
                <c:pt idx="6">
                  <c:v>15</c:v>
                </c:pt>
              </c:numCache>
            </c:numRef>
          </c:val>
          <c:smooth val="0"/>
        </c:ser>
        <c:dLbls>
          <c:showLegendKey val="0"/>
          <c:showVal val="0"/>
          <c:showCatName val="0"/>
          <c:showSerName val="0"/>
          <c:showPercent val="0"/>
          <c:showBubbleSize val="0"/>
        </c:dLbls>
        <c:smooth val="0"/>
        <c:axId val="420830576"/>
        <c:axId val="420831360"/>
      </c:lineChart>
      <c:catAx>
        <c:axId val="42083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831360"/>
        <c:crosses val="autoZero"/>
        <c:auto val="1"/>
        <c:lblAlgn val="ctr"/>
        <c:lblOffset val="100"/>
        <c:noMultiLvlLbl val="0"/>
      </c:catAx>
      <c:valAx>
        <c:axId val="42083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830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[Quality Report Demo.xlsx]Week!PivotTable2</c:name>
    <c:fmtId val="0"/>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ln w="28575" cap="rnd">
            <a:solidFill>
              <a:schemeClr val="accent1"/>
            </a:solidFill>
            <a:round/>
          </a:ln>
          <a:effectLst/>
        </c:spPr>
        <c:marker>
          <c:symbol val="none"/>
        </c:marker>
      </c:pivotFmt>
      <c:pivotFmt>
        <c:idx val="9"/>
        <c:spPr>
          <a:ln w="28575" cap="rnd">
            <a:solidFill>
              <a:schemeClr val="accent1"/>
            </a:solidFill>
            <a:round/>
          </a:ln>
          <a:effectLst/>
        </c:spPr>
        <c:marker>
          <c:symbol val="none"/>
        </c:marker>
      </c:pivotFmt>
    </c:pivotFmts>
    <c:plotArea>
      <c:layout/>
      <c:lineChart>
        <c:grouping val="standard"/>
        <c:varyColors val="0"/>
        <c:ser>
          <c:idx val="0"/>
          <c:order val="0"/>
          <c:tx>
            <c:strRef>
              <c:f>Week!$B$3:$B$4</c:f>
              <c:strCache>
                <c:ptCount val="1"/>
                <c:pt idx="0">
                  <c:v>Emer</c:v>
                </c:pt>
              </c:strCache>
            </c:strRef>
          </c:tx>
          <c:spPr>
            <a:ln w="28575" cap="rnd">
              <a:solidFill>
                <a:schemeClr val="accent1"/>
              </a:solidFill>
              <a:round/>
            </a:ln>
            <a:effectLst/>
          </c:spPr>
          <c:marker>
            <c:symbol val="none"/>
          </c:marker>
          <c:cat>
            <c:strRef>
              <c:f>Week!$A$5:$A$11</c:f>
              <c:strCache>
                <c:ptCount val="6"/>
                <c:pt idx="0">
                  <c:v>32</c:v>
                </c:pt>
                <c:pt idx="1">
                  <c:v>33</c:v>
                </c:pt>
                <c:pt idx="2">
                  <c:v>34</c:v>
                </c:pt>
                <c:pt idx="3">
                  <c:v>36</c:v>
                </c:pt>
                <c:pt idx="4">
                  <c:v>38</c:v>
                </c:pt>
                <c:pt idx="5">
                  <c:v>39</c:v>
                </c:pt>
              </c:strCache>
            </c:strRef>
          </c:cat>
          <c:val>
            <c:numRef>
              <c:f>Week!$B$5:$B$11</c:f>
              <c:numCache>
                <c:formatCode>General</c:formatCode>
                <c:ptCount val="6"/>
                <c:pt idx="0">
                  <c:v>26</c:v>
                </c:pt>
                <c:pt idx="1">
                  <c:v>56</c:v>
                </c:pt>
                <c:pt idx="2">
                  <c:v>18</c:v>
                </c:pt>
                <c:pt idx="4">
                  <c:v>11</c:v>
                </c:pt>
                <c:pt idx="5">
                  <c:v>3</c:v>
                </c:pt>
              </c:numCache>
            </c:numRef>
          </c:val>
          <c:smooth val="0"/>
        </c:ser>
        <c:ser>
          <c:idx val="1"/>
          <c:order val="1"/>
          <c:tx>
            <c:strRef>
              <c:f>Week!$C$3:$C$4</c:f>
              <c:strCache>
                <c:ptCount val="1"/>
                <c:pt idx="0">
                  <c:v>Kaisu</c:v>
                </c:pt>
              </c:strCache>
            </c:strRef>
          </c:tx>
          <c:spPr>
            <a:ln w="28575" cap="rnd">
              <a:solidFill>
                <a:schemeClr val="accent2"/>
              </a:solidFill>
              <a:round/>
            </a:ln>
            <a:effectLst/>
          </c:spPr>
          <c:marker>
            <c:symbol val="none"/>
          </c:marker>
          <c:cat>
            <c:strRef>
              <c:f>Week!$A$5:$A$11</c:f>
              <c:strCache>
                <c:ptCount val="6"/>
                <c:pt idx="0">
                  <c:v>32</c:v>
                </c:pt>
                <c:pt idx="1">
                  <c:v>33</c:v>
                </c:pt>
                <c:pt idx="2">
                  <c:v>34</c:v>
                </c:pt>
                <c:pt idx="3">
                  <c:v>36</c:v>
                </c:pt>
                <c:pt idx="4">
                  <c:v>38</c:v>
                </c:pt>
                <c:pt idx="5">
                  <c:v>39</c:v>
                </c:pt>
              </c:strCache>
            </c:strRef>
          </c:cat>
          <c:val>
            <c:numRef>
              <c:f>Week!$C$5:$C$11</c:f>
              <c:numCache>
                <c:formatCode>General</c:formatCode>
                <c:ptCount val="6"/>
                <c:pt idx="0">
                  <c:v>55</c:v>
                </c:pt>
                <c:pt idx="1">
                  <c:v>35</c:v>
                </c:pt>
                <c:pt idx="2">
                  <c:v>10</c:v>
                </c:pt>
                <c:pt idx="3">
                  <c:v>16</c:v>
                </c:pt>
              </c:numCache>
            </c:numRef>
          </c:val>
          <c:smooth val="0"/>
        </c:ser>
        <c:dLbls>
          <c:showLegendKey val="0"/>
          <c:showVal val="0"/>
          <c:showCatName val="0"/>
          <c:showSerName val="0"/>
          <c:showPercent val="0"/>
          <c:showBubbleSize val="0"/>
        </c:dLbls>
        <c:smooth val="0"/>
        <c:axId val="420825480"/>
        <c:axId val="420827048"/>
      </c:lineChart>
      <c:catAx>
        <c:axId val="420825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827048"/>
        <c:crosses val="autoZero"/>
        <c:auto val="1"/>
        <c:lblAlgn val="ctr"/>
        <c:lblOffset val="100"/>
        <c:noMultiLvlLbl val="0"/>
      </c:catAx>
      <c:valAx>
        <c:axId val="420827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825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[Quality Report Demo.xlsx]Report!PivotTable6</c:name>
    <c:fmtId val="0"/>
  </c:pivotSource>
  <c:chart>
    <c:autoTitleDeleted val="0"/>
    <c:pivotFmts>
      <c:pivotFmt>
        <c:idx val="0"/>
        <c:spPr>
          <a:ln w="28575" cap="rnd">
            <a:solidFill>
              <a:schemeClr val="accent1"/>
            </a:solidFill>
            <a:round/>
          </a:ln>
          <a:effectLst/>
        </c:spPr>
        <c:marker>
          <c:symbol val="none"/>
        </c:marker>
      </c:pivotFmt>
      <c:pivotFmt>
        <c:idx val="1"/>
        <c:spPr>
          <a:ln w="28575" cap="rnd">
            <a:solidFill>
              <a:schemeClr val="accent1"/>
            </a:solidFill>
            <a:round/>
          </a:ln>
          <a:effectLst/>
        </c:spPr>
        <c:marker>
          <c:symbol val="none"/>
        </c:marker>
      </c:pivotFmt>
      <c:pivotFmt>
        <c:idx val="2"/>
        <c:spPr>
          <a:ln w="28575" cap="rnd">
            <a:solidFill>
              <a:schemeClr val="accent1"/>
            </a:solidFill>
            <a:round/>
          </a:ln>
          <a:effectLst/>
        </c:spPr>
        <c:marker>
          <c:symbol val="none"/>
        </c:marker>
      </c:pivotFmt>
      <c:pivotFmt>
        <c:idx val="3"/>
        <c:spPr>
          <a:ln w="28575" cap="rnd">
            <a:solidFill>
              <a:schemeClr val="accent1"/>
            </a:solidFill>
            <a:round/>
          </a:ln>
          <a:effectLst/>
        </c:spPr>
        <c:marker>
          <c:symbol val="none"/>
        </c:marker>
      </c:pivotFmt>
      <c:pivotFmt>
        <c:idx val="4"/>
        <c:spPr>
          <a:ln w="28575" cap="rnd">
            <a:solidFill>
              <a:schemeClr val="accent1"/>
            </a:solidFill>
            <a:round/>
          </a:ln>
          <a:effectLst/>
        </c:spPr>
        <c:marker>
          <c:symbol val="none"/>
        </c:marker>
      </c:pivotFmt>
      <c:pivotFmt>
        <c:idx val="5"/>
        <c:spPr>
          <a:ln w="28575" cap="rnd">
            <a:solidFill>
              <a:schemeClr val="accent1"/>
            </a:solidFill>
            <a:round/>
          </a:ln>
          <a:effectLst/>
        </c:spPr>
        <c:marker>
          <c:symbol val="none"/>
        </c:marker>
      </c:pivotFmt>
      <c:pivotFmt>
        <c:idx val="6"/>
        <c:spPr>
          <a:ln w="28575" cap="rnd">
            <a:solidFill>
              <a:schemeClr val="accent1"/>
            </a:solidFill>
            <a:round/>
          </a:ln>
          <a:effectLst/>
        </c:spPr>
        <c:marker>
          <c:symbol val="none"/>
        </c:marker>
      </c:pivotFmt>
      <c:pivotFmt>
        <c:idx val="7"/>
        <c:spPr>
          <a:ln w="28575" cap="rnd">
            <a:solidFill>
              <a:schemeClr val="accent1"/>
            </a:solidFill>
            <a:round/>
          </a:ln>
          <a:effectLst/>
        </c:spPr>
        <c:marker>
          <c:symbol val="none"/>
        </c:marker>
      </c:pivotFmt>
      <c:pivotFmt>
        <c:idx val="8"/>
        <c:spPr>
          <a:ln w="28575" cap="rnd">
            <a:solidFill>
              <a:schemeClr val="accent1"/>
            </a:solidFill>
            <a:round/>
          </a:ln>
          <a:effectLst/>
        </c:spPr>
        <c:marker>
          <c:symbol val="none"/>
        </c:marker>
      </c:pivotFmt>
    </c:pivotFmts>
    <c:plotArea>
      <c:layout/>
      <c:lineChart>
        <c:grouping val="standard"/>
        <c:varyColors val="0"/>
        <c:ser>
          <c:idx val="0"/>
          <c:order val="0"/>
          <c:tx>
            <c:strRef>
              <c:f>Report!$G$4:$G$5</c:f>
              <c:strCache>
                <c:ptCount val="1"/>
                <c:pt idx="0">
                  <c:v>not ok</c:v>
                </c:pt>
              </c:strCache>
            </c:strRef>
          </c:tx>
          <c:spPr>
            <a:ln w="28575" cap="rnd">
              <a:solidFill>
                <a:schemeClr val="accent1"/>
              </a:solidFill>
              <a:round/>
            </a:ln>
            <a:effectLst/>
          </c:spPr>
          <c:marker>
            <c:symbol val="none"/>
          </c:marker>
          <c:cat>
            <c:strRef>
              <c:f>Report!$F$6:$F$23</c:f>
              <c:strCache>
                <c:ptCount val="18"/>
                <c:pt idx="0">
                  <c:v>03/08/2015</c:v>
                </c:pt>
                <c:pt idx="1">
                  <c:v>04/08/2015</c:v>
                </c:pt>
                <c:pt idx="2">
                  <c:v>05/08/2015</c:v>
                </c:pt>
                <c:pt idx="3">
                  <c:v>06/08/2015</c:v>
                </c:pt>
                <c:pt idx="4">
                  <c:v>07/08/2015</c:v>
                </c:pt>
                <c:pt idx="5">
                  <c:v>10/08/2015</c:v>
                </c:pt>
                <c:pt idx="6">
                  <c:v>11/08/2015</c:v>
                </c:pt>
                <c:pt idx="7">
                  <c:v>12/08/2015</c:v>
                </c:pt>
                <c:pt idx="8">
                  <c:v>13/08/2015</c:v>
                </c:pt>
                <c:pt idx="9">
                  <c:v>14/08/2015</c:v>
                </c:pt>
                <c:pt idx="10">
                  <c:v>17/08/2015</c:v>
                </c:pt>
                <c:pt idx="11">
                  <c:v>04/09/2015</c:v>
                </c:pt>
                <c:pt idx="12">
                  <c:v>17/09/2015</c:v>
                </c:pt>
                <c:pt idx="13">
                  <c:v>18/09/2015</c:v>
                </c:pt>
                <c:pt idx="14">
                  <c:v>19/09/2015</c:v>
                </c:pt>
                <c:pt idx="15">
                  <c:v>20/09/2015</c:v>
                </c:pt>
                <c:pt idx="16">
                  <c:v>21/09/2015</c:v>
                </c:pt>
                <c:pt idx="17">
                  <c:v>22/09/2015</c:v>
                </c:pt>
              </c:strCache>
            </c:strRef>
          </c:cat>
          <c:val>
            <c:numRef>
              <c:f>Report!$G$6:$G$23</c:f>
              <c:numCache>
                <c:formatCode>General</c:formatCode>
                <c:ptCount val="18"/>
                <c:pt idx="0">
                  <c:v>1</c:v>
                </c:pt>
                <c:pt idx="1">
                  <c:v>8</c:v>
                </c:pt>
                <c:pt idx="2">
                  <c:v>12</c:v>
                </c:pt>
                <c:pt idx="3">
                  <c:v>4</c:v>
                </c:pt>
                <c:pt idx="4">
                  <c:v>5</c:v>
                </c:pt>
                <c:pt idx="5">
                  <c:v>9</c:v>
                </c:pt>
                <c:pt idx="6">
                  <c:v>6</c:v>
                </c:pt>
                <c:pt idx="7">
                  <c:v>6</c:v>
                </c:pt>
                <c:pt idx="8">
                  <c:v>15</c:v>
                </c:pt>
                <c:pt idx="10">
                  <c:v>25</c:v>
                </c:pt>
                <c:pt idx="11">
                  <c:v>6</c:v>
                </c:pt>
                <c:pt idx="12">
                  <c:v>9</c:v>
                </c:pt>
                <c:pt idx="13">
                  <c:v>1</c:v>
                </c:pt>
                <c:pt idx="14">
                  <c:v>1</c:v>
                </c:pt>
                <c:pt idx="15">
                  <c:v>1</c:v>
                </c:pt>
                <c:pt idx="16">
                  <c:v>1</c:v>
                </c:pt>
                <c:pt idx="17">
                  <c:v>1</c:v>
                </c:pt>
              </c:numCache>
            </c:numRef>
          </c:val>
          <c:smooth val="0"/>
        </c:ser>
        <c:ser>
          <c:idx val="1"/>
          <c:order val="1"/>
          <c:tx>
            <c:strRef>
              <c:f>Report!$H$4:$H$5</c:f>
              <c:strCache>
                <c:ptCount val="1"/>
                <c:pt idx="0">
                  <c:v>ok</c:v>
                </c:pt>
              </c:strCache>
            </c:strRef>
          </c:tx>
          <c:spPr>
            <a:ln w="28575" cap="rnd">
              <a:solidFill>
                <a:schemeClr val="accent2"/>
              </a:solidFill>
              <a:round/>
            </a:ln>
            <a:effectLst/>
          </c:spPr>
          <c:marker>
            <c:symbol val="none"/>
          </c:marker>
          <c:cat>
            <c:strRef>
              <c:f>Report!$F$6:$F$23</c:f>
              <c:strCache>
                <c:ptCount val="18"/>
                <c:pt idx="0">
                  <c:v>03/08/2015</c:v>
                </c:pt>
                <c:pt idx="1">
                  <c:v>04/08/2015</c:v>
                </c:pt>
                <c:pt idx="2">
                  <c:v>05/08/2015</c:v>
                </c:pt>
                <c:pt idx="3">
                  <c:v>06/08/2015</c:v>
                </c:pt>
                <c:pt idx="4">
                  <c:v>07/08/2015</c:v>
                </c:pt>
                <c:pt idx="5">
                  <c:v>10/08/2015</c:v>
                </c:pt>
                <c:pt idx="6">
                  <c:v>11/08/2015</c:v>
                </c:pt>
                <c:pt idx="7">
                  <c:v>12/08/2015</c:v>
                </c:pt>
                <c:pt idx="8">
                  <c:v>13/08/2015</c:v>
                </c:pt>
                <c:pt idx="9">
                  <c:v>14/08/2015</c:v>
                </c:pt>
                <c:pt idx="10">
                  <c:v>17/08/2015</c:v>
                </c:pt>
                <c:pt idx="11">
                  <c:v>04/09/2015</c:v>
                </c:pt>
                <c:pt idx="12">
                  <c:v>17/09/2015</c:v>
                </c:pt>
                <c:pt idx="13">
                  <c:v>18/09/2015</c:v>
                </c:pt>
                <c:pt idx="14">
                  <c:v>19/09/2015</c:v>
                </c:pt>
                <c:pt idx="15">
                  <c:v>20/09/2015</c:v>
                </c:pt>
                <c:pt idx="16">
                  <c:v>21/09/2015</c:v>
                </c:pt>
                <c:pt idx="17">
                  <c:v>22/09/2015</c:v>
                </c:pt>
              </c:strCache>
            </c:strRef>
          </c:cat>
          <c:val>
            <c:numRef>
              <c:f>Report!$H$6:$H$23</c:f>
              <c:numCache>
                <c:formatCode>General</c:formatCode>
                <c:ptCount val="18"/>
                <c:pt idx="0">
                  <c:v>5</c:v>
                </c:pt>
                <c:pt idx="1">
                  <c:v>18</c:v>
                </c:pt>
                <c:pt idx="2">
                  <c:v>6</c:v>
                </c:pt>
                <c:pt idx="3">
                  <c:v>11</c:v>
                </c:pt>
                <c:pt idx="4">
                  <c:v>11</c:v>
                </c:pt>
                <c:pt idx="5">
                  <c:v>11</c:v>
                </c:pt>
                <c:pt idx="6">
                  <c:v>19</c:v>
                </c:pt>
                <c:pt idx="7">
                  <c:v>15</c:v>
                </c:pt>
                <c:pt idx="9">
                  <c:v>10</c:v>
                </c:pt>
                <c:pt idx="10">
                  <c:v>3</c:v>
                </c:pt>
                <c:pt idx="11">
                  <c:v>10</c:v>
                </c:pt>
              </c:numCache>
            </c:numRef>
          </c:val>
          <c:smooth val="0"/>
        </c:ser>
        <c:ser>
          <c:idx val="2"/>
          <c:order val="2"/>
          <c:tx>
            <c:strRef>
              <c:f>Report!$I$4:$I$5</c:f>
              <c:strCache>
                <c:ptCount val="1"/>
                <c:pt idx="0">
                  <c:v>OK over OK + Not OK</c:v>
                </c:pt>
              </c:strCache>
            </c:strRef>
          </c:tx>
          <c:spPr>
            <a:ln w="28575" cap="rnd">
              <a:solidFill>
                <a:schemeClr val="accent3"/>
              </a:solidFill>
              <a:round/>
            </a:ln>
            <a:effectLst/>
          </c:spPr>
          <c:marker>
            <c:symbol val="none"/>
          </c:marker>
          <c:cat>
            <c:strRef>
              <c:f>Report!$F$6:$F$23</c:f>
              <c:strCache>
                <c:ptCount val="18"/>
                <c:pt idx="0">
                  <c:v>03/08/2015</c:v>
                </c:pt>
                <c:pt idx="1">
                  <c:v>04/08/2015</c:v>
                </c:pt>
                <c:pt idx="2">
                  <c:v>05/08/2015</c:v>
                </c:pt>
                <c:pt idx="3">
                  <c:v>06/08/2015</c:v>
                </c:pt>
                <c:pt idx="4">
                  <c:v>07/08/2015</c:v>
                </c:pt>
                <c:pt idx="5">
                  <c:v>10/08/2015</c:v>
                </c:pt>
                <c:pt idx="6">
                  <c:v>11/08/2015</c:v>
                </c:pt>
                <c:pt idx="7">
                  <c:v>12/08/2015</c:v>
                </c:pt>
                <c:pt idx="8">
                  <c:v>13/08/2015</c:v>
                </c:pt>
                <c:pt idx="9">
                  <c:v>14/08/2015</c:v>
                </c:pt>
                <c:pt idx="10">
                  <c:v>17/08/2015</c:v>
                </c:pt>
                <c:pt idx="11">
                  <c:v>04/09/2015</c:v>
                </c:pt>
                <c:pt idx="12">
                  <c:v>17/09/2015</c:v>
                </c:pt>
                <c:pt idx="13">
                  <c:v>18/09/2015</c:v>
                </c:pt>
                <c:pt idx="14">
                  <c:v>19/09/2015</c:v>
                </c:pt>
                <c:pt idx="15">
                  <c:v>20/09/2015</c:v>
                </c:pt>
                <c:pt idx="16">
                  <c:v>21/09/2015</c:v>
                </c:pt>
                <c:pt idx="17">
                  <c:v>22/09/2015</c:v>
                </c:pt>
              </c:strCache>
            </c:strRef>
          </c:cat>
          <c:val>
            <c:numRef>
              <c:f>Report!$I$6:$I$23</c:f>
              <c:numCache>
                <c:formatCode>General</c:formatCode>
                <c:ptCount val="18"/>
                <c:pt idx="0">
                  <c:v>0.83333333333333337</c:v>
                </c:pt>
                <c:pt idx="1">
                  <c:v>0.69230769230769229</c:v>
                </c:pt>
                <c:pt idx="2">
                  <c:v>0.33333333333333326</c:v>
                </c:pt>
                <c:pt idx="3">
                  <c:v>0.73333333333333328</c:v>
                </c:pt>
                <c:pt idx="4">
                  <c:v>0.6875</c:v>
                </c:pt>
                <c:pt idx="5">
                  <c:v>0.55000000000000004</c:v>
                </c:pt>
                <c:pt idx="6">
                  <c:v>0.76</c:v>
                </c:pt>
                <c:pt idx="7">
                  <c:v>0.7142857142857143</c:v>
                </c:pt>
                <c:pt idx="8">
                  <c:v>0</c:v>
                </c:pt>
                <c:pt idx="9">
                  <c:v>1</c:v>
                </c:pt>
                <c:pt idx="10">
                  <c:v>0.1071428571428571</c:v>
                </c:pt>
                <c:pt idx="11">
                  <c:v>0.625</c:v>
                </c:pt>
                <c:pt idx="12">
                  <c:v>0</c:v>
                </c:pt>
                <c:pt idx="13">
                  <c:v>0</c:v>
                </c:pt>
                <c:pt idx="14">
                  <c:v>0</c:v>
                </c:pt>
                <c:pt idx="15">
                  <c:v>0</c:v>
                </c:pt>
                <c:pt idx="16">
                  <c:v>0</c:v>
                </c:pt>
                <c:pt idx="17">
                  <c:v>0</c:v>
                </c:pt>
              </c:numCache>
            </c:numRef>
          </c:val>
          <c:smooth val="0"/>
        </c:ser>
        <c:dLbls>
          <c:showLegendKey val="0"/>
          <c:showVal val="0"/>
          <c:showCatName val="0"/>
          <c:showSerName val="0"/>
          <c:showPercent val="0"/>
          <c:showBubbleSize val="0"/>
        </c:dLbls>
        <c:smooth val="0"/>
        <c:axId val="422344984"/>
        <c:axId val="422344592"/>
      </c:lineChart>
      <c:catAx>
        <c:axId val="422344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44592"/>
        <c:crosses val="autoZero"/>
        <c:auto val="1"/>
        <c:lblAlgn val="ctr"/>
        <c:lblOffset val="100"/>
        <c:noMultiLvlLbl val="0"/>
      </c:catAx>
      <c:valAx>
        <c:axId val="42234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4498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[Quality Report Demo.xlsx]Sheet3!PivotTable1</c:name>
    <c:fmtId val="0"/>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solidFill>
            <a:schemeClr val="accent1"/>
          </a:solidFill>
          <a:ln w="28575" cap="rnd">
            <a:solidFill>
              <a:schemeClr val="accent1"/>
            </a:solidFill>
            <a:round/>
          </a:ln>
          <a:effectLst/>
        </c:spPr>
        <c:marker>
          <c:symbol val="none"/>
        </c:marker>
      </c:pivotFmt>
      <c:pivotFmt>
        <c:idx val="10"/>
        <c:spPr>
          <a:solidFill>
            <a:schemeClr val="accent1"/>
          </a:solidFill>
          <a:ln w="28575" cap="rnd">
            <a:solidFill>
              <a:schemeClr val="accent1"/>
            </a:solidFill>
            <a:round/>
          </a:ln>
          <a:effectLst/>
        </c:spPr>
        <c:marker>
          <c:symbol val="none"/>
        </c:marker>
      </c:pivotFmt>
      <c:pivotFmt>
        <c:idx val="11"/>
        <c:spPr>
          <a:solidFill>
            <a:schemeClr val="accent1"/>
          </a:solidFill>
          <a:ln w="28575" cap="rnd">
            <a:solidFill>
              <a:schemeClr val="accent1"/>
            </a:solidFill>
            <a:round/>
          </a:ln>
          <a:effectLst/>
        </c:spPr>
        <c:marker>
          <c:symbol val="none"/>
        </c:marker>
      </c:pivotFmt>
      <c:pivotFmt>
        <c:idx val="12"/>
        <c:spPr>
          <a:solidFill>
            <a:schemeClr val="accent1"/>
          </a:solidFill>
          <a:ln w="28575" cap="rnd">
            <a:solidFill>
              <a:schemeClr val="accent1"/>
            </a:solidFill>
            <a:round/>
          </a:ln>
          <a:effectLst/>
        </c:spPr>
        <c:marker>
          <c:symbol val="none"/>
        </c:marker>
      </c:pivotFmt>
      <c:pivotFmt>
        <c:idx val="13"/>
        <c:spPr>
          <a:solidFill>
            <a:schemeClr val="accent1"/>
          </a:solidFill>
          <a:ln w="28575" cap="rnd">
            <a:solidFill>
              <a:schemeClr val="accent1"/>
            </a:solidFill>
            <a:round/>
          </a:ln>
          <a:effectLst/>
        </c:spPr>
        <c:marker>
          <c:symbol val="none"/>
        </c:marker>
      </c:pivotFmt>
      <c:pivotFmt>
        <c:idx val="14"/>
        <c:spPr>
          <a:solidFill>
            <a:schemeClr val="accent1"/>
          </a:solidFill>
          <a:ln w="28575" cap="rnd">
            <a:solidFill>
              <a:schemeClr val="accent1"/>
            </a:solidFill>
            <a:round/>
          </a:ln>
          <a:effectLst/>
        </c:spPr>
        <c:marker>
          <c:symbol val="none"/>
        </c:marker>
      </c:pivotFmt>
      <c:pivotFmt>
        <c:idx val="15"/>
        <c:spPr>
          <a:ln w="28575" cap="rnd">
            <a:solidFill>
              <a:schemeClr val="accent1"/>
            </a:solidFill>
            <a:round/>
          </a:ln>
          <a:effectLst/>
        </c:spPr>
        <c:marker>
          <c:symbol val="none"/>
        </c:marker>
      </c:pivotFmt>
      <c:pivotFmt>
        <c:idx val="16"/>
        <c:spPr>
          <a:ln w="28575" cap="rnd">
            <a:solidFill>
              <a:schemeClr val="accent1"/>
            </a:solidFill>
            <a:round/>
          </a:ln>
          <a:effectLst/>
        </c:spPr>
        <c:marker>
          <c:symbol val="none"/>
        </c:marker>
      </c:pivotFmt>
    </c:pivotFmts>
    <c:plotArea>
      <c:layout/>
      <c:lineChart>
        <c:grouping val="standard"/>
        <c:varyColors val="0"/>
        <c:ser>
          <c:idx val="0"/>
          <c:order val="0"/>
          <c:tx>
            <c:strRef>
              <c:f>Sheet3!$B$4:$B$5</c:f>
              <c:strCache>
                <c:ptCount val="1"/>
                <c:pt idx="0">
                  <c:v>Emer</c:v>
                </c:pt>
              </c:strCache>
            </c:strRef>
          </c:tx>
          <c:spPr>
            <a:ln w="28575" cap="rnd">
              <a:solidFill>
                <a:schemeClr val="accent1"/>
              </a:solidFill>
              <a:round/>
            </a:ln>
            <a:effectLst/>
          </c:spPr>
          <c:marker>
            <c:symbol val="none"/>
          </c:marker>
          <c:cat>
            <c:strRef>
              <c:f>Sheet3!$A$6:$A$17</c:f>
              <c:strCache>
                <c:ptCount val="11"/>
                <c:pt idx="0">
                  <c:v>03/08/2015</c:v>
                </c:pt>
                <c:pt idx="1">
                  <c:v>04/08/2015</c:v>
                </c:pt>
                <c:pt idx="2">
                  <c:v>05/08/2015</c:v>
                </c:pt>
                <c:pt idx="3">
                  <c:v>06/08/2015</c:v>
                </c:pt>
                <c:pt idx="4">
                  <c:v>07/08/2015</c:v>
                </c:pt>
                <c:pt idx="5">
                  <c:v>10/08/2015</c:v>
                </c:pt>
                <c:pt idx="6">
                  <c:v>11/08/2015</c:v>
                </c:pt>
                <c:pt idx="7">
                  <c:v>12/08/2015</c:v>
                </c:pt>
                <c:pt idx="8">
                  <c:v>13/08/2015</c:v>
                </c:pt>
                <c:pt idx="9">
                  <c:v>14/08/2015</c:v>
                </c:pt>
                <c:pt idx="10">
                  <c:v>17/08/2015</c:v>
                </c:pt>
              </c:strCache>
            </c:strRef>
          </c:cat>
          <c:val>
            <c:numRef>
              <c:f>Sheet3!$B$6:$B$17</c:f>
              <c:numCache>
                <c:formatCode>General</c:formatCode>
                <c:ptCount val="11"/>
                <c:pt idx="0">
                  <c:v>6</c:v>
                </c:pt>
                <c:pt idx="1">
                  <c:v>9</c:v>
                </c:pt>
                <c:pt idx="4">
                  <c:v>10</c:v>
                </c:pt>
                <c:pt idx="5">
                  <c:v>8</c:v>
                </c:pt>
                <c:pt idx="6">
                  <c:v>10</c:v>
                </c:pt>
                <c:pt idx="7">
                  <c:v>13</c:v>
                </c:pt>
                <c:pt idx="8">
                  <c:v>14</c:v>
                </c:pt>
                <c:pt idx="9">
                  <c:v>9</c:v>
                </c:pt>
                <c:pt idx="10">
                  <c:v>18</c:v>
                </c:pt>
              </c:numCache>
            </c:numRef>
          </c:val>
          <c:smooth val="0"/>
        </c:ser>
        <c:ser>
          <c:idx val="1"/>
          <c:order val="1"/>
          <c:tx>
            <c:strRef>
              <c:f>Sheet3!$C$4:$C$5</c:f>
              <c:strCache>
                <c:ptCount val="1"/>
                <c:pt idx="0">
                  <c:v>Kaisu</c:v>
                </c:pt>
              </c:strCache>
            </c:strRef>
          </c:tx>
          <c:spPr>
            <a:ln w="28575" cap="rnd">
              <a:solidFill>
                <a:schemeClr val="accent2"/>
              </a:solidFill>
              <a:round/>
            </a:ln>
            <a:effectLst/>
          </c:spPr>
          <c:marker>
            <c:symbol val="none"/>
          </c:marker>
          <c:cat>
            <c:strRef>
              <c:f>Sheet3!$A$6:$A$17</c:f>
              <c:strCache>
                <c:ptCount val="11"/>
                <c:pt idx="0">
                  <c:v>03/08/2015</c:v>
                </c:pt>
                <c:pt idx="1">
                  <c:v>04/08/2015</c:v>
                </c:pt>
                <c:pt idx="2">
                  <c:v>05/08/2015</c:v>
                </c:pt>
                <c:pt idx="3">
                  <c:v>06/08/2015</c:v>
                </c:pt>
                <c:pt idx="4">
                  <c:v>07/08/2015</c:v>
                </c:pt>
                <c:pt idx="5">
                  <c:v>10/08/2015</c:v>
                </c:pt>
                <c:pt idx="6">
                  <c:v>11/08/2015</c:v>
                </c:pt>
                <c:pt idx="7">
                  <c:v>12/08/2015</c:v>
                </c:pt>
                <c:pt idx="8">
                  <c:v>13/08/2015</c:v>
                </c:pt>
                <c:pt idx="9">
                  <c:v>14/08/2015</c:v>
                </c:pt>
                <c:pt idx="10">
                  <c:v>17/08/2015</c:v>
                </c:pt>
              </c:strCache>
            </c:strRef>
          </c:cat>
          <c:val>
            <c:numRef>
              <c:f>Sheet3!$C$6:$C$17</c:f>
              <c:numCache>
                <c:formatCode>General</c:formatCode>
                <c:ptCount val="11"/>
                <c:pt idx="1">
                  <c:v>15</c:v>
                </c:pt>
                <c:pt idx="2">
                  <c:v>11</c:v>
                </c:pt>
                <c:pt idx="3">
                  <c:v>13</c:v>
                </c:pt>
                <c:pt idx="4">
                  <c:v>3</c:v>
                </c:pt>
                <c:pt idx="5">
                  <c:v>6</c:v>
                </c:pt>
                <c:pt idx="6">
                  <c:v>12</c:v>
                </c:pt>
                <c:pt idx="7">
                  <c:v>5</c:v>
                </c:pt>
                <c:pt idx="10">
                  <c:v>7</c:v>
                </c:pt>
              </c:numCache>
            </c:numRef>
          </c:val>
          <c:smooth val="0"/>
        </c:ser>
        <c:dLbls>
          <c:showLegendKey val="0"/>
          <c:showVal val="0"/>
          <c:showCatName val="0"/>
          <c:showSerName val="0"/>
          <c:showPercent val="0"/>
          <c:showBubbleSize val="0"/>
        </c:dLbls>
        <c:smooth val="0"/>
        <c:axId val="422343808"/>
        <c:axId val="422344200"/>
      </c:lineChart>
      <c:catAx>
        <c:axId val="42234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44200"/>
        <c:crosses val="autoZero"/>
        <c:auto val="1"/>
        <c:lblAlgn val="ctr"/>
        <c:lblOffset val="100"/>
        <c:noMultiLvlLbl val="0"/>
      </c:catAx>
      <c:valAx>
        <c:axId val="422344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43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[Quality Report Demo.xlsx]Sheet3!PivotTable3</c:name>
    <c:fmtId val="0"/>
  </c:pivotSource>
  <c:chart>
    <c:autoTitleDeleted val="0"/>
    <c:pivotFmts>
      <c:pivotFmt>
        <c:idx val="0"/>
        <c:spPr>
          <a:ln w="28575" cap="rnd">
            <a:solidFill>
              <a:schemeClr val="accent1"/>
            </a:solidFill>
            <a:round/>
          </a:ln>
          <a:effectLst/>
        </c:spPr>
        <c:marker>
          <c:symbol val="none"/>
        </c:marker>
      </c:pivotFmt>
      <c:pivotFmt>
        <c:idx val="1"/>
        <c:spPr>
          <a:ln w="28575" cap="rnd">
            <a:solidFill>
              <a:schemeClr val="accent1"/>
            </a:solidFill>
            <a:round/>
          </a:ln>
          <a:effectLst/>
        </c:spPr>
        <c:marker>
          <c:symbol val="none"/>
        </c:marker>
      </c:pivotFmt>
      <c:pivotFmt>
        <c:idx val="2"/>
        <c:spPr>
          <a:ln w="28575" cap="rnd">
            <a:solidFill>
              <a:schemeClr val="accent1"/>
            </a:solidFill>
            <a:round/>
          </a:ln>
          <a:effectLst/>
        </c:spPr>
        <c:marker>
          <c:symbol val="none"/>
        </c:marker>
      </c:pivotFmt>
      <c:pivotFmt>
        <c:idx val="3"/>
        <c:spPr>
          <a:ln w="28575" cap="rnd">
            <a:solidFill>
              <a:schemeClr val="accent1"/>
            </a:solidFill>
            <a:round/>
          </a:ln>
          <a:effectLst/>
        </c:spPr>
        <c:marker>
          <c:symbol val="none"/>
        </c:marker>
      </c:pivotFmt>
    </c:pivotFmts>
    <c:plotArea>
      <c:layout/>
      <c:lineChart>
        <c:grouping val="standard"/>
        <c:varyColors val="0"/>
        <c:ser>
          <c:idx val="0"/>
          <c:order val="0"/>
          <c:tx>
            <c:strRef>
              <c:f>Sheet3!$B$43:$B$45</c:f>
              <c:strCache>
                <c:ptCount val="1"/>
                <c:pt idx="0">
                  <c:v>Emer - NO OK</c:v>
                </c:pt>
              </c:strCache>
            </c:strRef>
          </c:tx>
          <c:spPr>
            <a:ln w="28575" cap="rnd">
              <a:solidFill>
                <a:schemeClr val="accent1"/>
              </a:solidFill>
              <a:round/>
            </a:ln>
            <a:effectLst/>
          </c:spPr>
          <c:marker>
            <c:symbol val="none"/>
          </c:marker>
          <c:cat>
            <c:strRef>
              <c:f>Sheet3!$A$46:$A$56</c:f>
              <c:strCache>
                <c:ptCount val="10"/>
                <c:pt idx="0">
                  <c:v>03/08/2015</c:v>
                </c:pt>
                <c:pt idx="1">
                  <c:v>04/08/2015</c:v>
                </c:pt>
                <c:pt idx="2">
                  <c:v>05/08/2015</c:v>
                </c:pt>
                <c:pt idx="3">
                  <c:v>06/08/2015</c:v>
                </c:pt>
                <c:pt idx="4">
                  <c:v>07/08/2015</c:v>
                </c:pt>
                <c:pt idx="5">
                  <c:v>10/08/2015</c:v>
                </c:pt>
                <c:pt idx="6">
                  <c:v>11/08/2015</c:v>
                </c:pt>
                <c:pt idx="7">
                  <c:v>12/08/2015</c:v>
                </c:pt>
                <c:pt idx="8">
                  <c:v>14/08/2015</c:v>
                </c:pt>
                <c:pt idx="9">
                  <c:v>17/08/2015</c:v>
                </c:pt>
              </c:strCache>
            </c:strRef>
          </c:cat>
          <c:val>
            <c:numRef>
              <c:f>Sheet3!$B$46:$B$56</c:f>
              <c:numCache>
                <c:formatCode>0.00%</c:formatCode>
                <c:ptCount val="10"/>
                <c:pt idx="0">
                  <c:v>0.16666666666666666</c:v>
                </c:pt>
                <c:pt idx="1">
                  <c:v>0.1111111111111111</c:v>
                </c:pt>
                <c:pt idx="4">
                  <c:v>0.1</c:v>
                </c:pt>
                <c:pt idx="5">
                  <c:v>0.125</c:v>
                </c:pt>
                <c:pt idx="6">
                  <c:v>0.1</c:v>
                </c:pt>
                <c:pt idx="7">
                  <c:v>0</c:v>
                </c:pt>
                <c:pt idx="8">
                  <c:v>0</c:v>
                </c:pt>
              </c:numCache>
            </c:numRef>
          </c:val>
          <c:smooth val="0"/>
        </c:ser>
        <c:ser>
          <c:idx val="1"/>
          <c:order val="1"/>
          <c:tx>
            <c:strRef>
              <c:f>Sheet3!$C$43:$C$45</c:f>
              <c:strCache>
                <c:ptCount val="1"/>
                <c:pt idx="0">
                  <c:v>Emer - ok</c:v>
                </c:pt>
              </c:strCache>
            </c:strRef>
          </c:tx>
          <c:spPr>
            <a:ln w="28575" cap="rnd">
              <a:solidFill>
                <a:schemeClr val="accent2"/>
              </a:solidFill>
              <a:round/>
            </a:ln>
            <a:effectLst/>
          </c:spPr>
          <c:marker>
            <c:symbol val="none"/>
          </c:marker>
          <c:cat>
            <c:strRef>
              <c:f>Sheet3!$A$46:$A$56</c:f>
              <c:strCache>
                <c:ptCount val="10"/>
                <c:pt idx="0">
                  <c:v>03/08/2015</c:v>
                </c:pt>
                <c:pt idx="1">
                  <c:v>04/08/2015</c:v>
                </c:pt>
                <c:pt idx="2">
                  <c:v>05/08/2015</c:v>
                </c:pt>
                <c:pt idx="3">
                  <c:v>06/08/2015</c:v>
                </c:pt>
                <c:pt idx="4">
                  <c:v>07/08/2015</c:v>
                </c:pt>
                <c:pt idx="5">
                  <c:v>10/08/2015</c:v>
                </c:pt>
                <c:pt idx="6">
                  <c:v>11/08/2015</c:v>
                </c:pt>
                <c:pt idx="7">
                  <c:v>12/08/2015</c:v>
                </c:pt>
                <c:pt idx="8">
                  <c:v>14/08/2015</c:v>
                </c:pt>
                <c:pt idx="9">
                  <c:v>17/08/2015</c:v>
                </c:pt>
              </c:strCache>
            </c:strRef>
          </c:cat>
          <c:val>
            <c:numRef>
              <c:f>Sheet3!$C$46:$C$56</c:f>
              <c:numCache>
                <c:formatCode>0.00%</c:formatCode>
                <c:ptCount val="10"/>
                <c:pt idx="0">
                  <c:v>0.83333333333333337</c:v>
                </c:pt>
                <c:pt idx="1">
                  <c:v>0.88888888888888884</c:v>
                </c:pt>
                <c:pt idx="4">
                  <c:v>0.9</c:v>
                </c:pt>
                <c:pt idx="5">
                  <c:v>0.875</c:v>
                </c:pt>
                <c:pt idx="6">
                  <c:v>0.9</c:v>
                </c:pt>
                <c:pt idx="7">
                  <c:v>1</c:v>
                </c:pt>
                <c:pt idx="8">
                  <c:v>1</c:v>
                </c:pt>
              </c:numCache>
            </c:numRef>
          </c:val>
          <c:smooth val="0"/>
        </c:ser>
        <c:ser>
          <c:idx val="2"/>
          <c:order val="2"/>
          <c:tx>
            <c:strRef>
              <c:f>Sheet3!$E$43:$E$45</c:f>
              <c:strCache>
                <c:ptCount val="1"/>
                <c:pt idx="0">
                  <c:v>Kaisu - NO OK</c:v>
                </c:pt>
              </c:strCache>
            </c:strRef>
          </c:tx>
          <c:spPr>
            <a:ln w="28575" cap="rnd">
              <a:solidFill>
                <a:schemeClr val="accent3"/>
              </a:solidFill>
              <a:round/>
            </a:ln>
            <a:effectLst/>
          </c:spPr>
          <c:marker>
            <c:symbol val="none"/>
          </c:marker>
          <c:cat>
            <c:strRef>
              <c:f>Sheet3!$A$46:$A$56</c:f>
              <c:strCache>
                <c:ptCount val="10"/>
                <c:pt idx="0">
                  <c:v>03/08/2015</c:v>
                </c:pt>
                <c:pt idx="1">
                  <c:v>04/08/2015</c:v>
                </c:pt>
                <c:pt idx="2">
                  <c:v>05/08/2015</c:v>
                </c:pt>
                <c:pt idx="3">
                  <c:v>06/08/2015</c:v>
                </c:pt>
                <c:pt idx="4">
                  <c:v>07/08/2015</c:v>
                </c:pt>
                <c:pt idx="5">
                  <c:v>10/08/2015</c:v>
                </c:pt>
                <c:pt idx="6">
                  <c:v>11/08/2015</c:v>
                </c:pt>
                <c:pt idx="7">
                  <c:v>12/08/2015</c:v>
                </c:pt>
                <c:pt idx="8">
                  <c:v>14/08/2015</c:v>
                </c:pt>
                <c:pt idx="9">
                  <c:v>17/08/2015</c:v>
                </c:pt>
              </c:strCache>
            </c:strRef>
          </c:cat>
          <c:val>
            <c:numRef>
              <c:f>Sheet3!$E$46:$E$56</c:f>
              <c:numCache>
                <c:formatCode>0.00%</c:formatCode>
                <c:ptCount val="10"/>
                <c:pt idx="1">
                  <c:v>0.33333333333333331</c:v>
                </c:pt>
                <c:pt idx="2">
                  <c:v>0.45454545454545453</c:v>
                </c:pt>
                <c:pt idx="3">
                  <c:v>0.15384615384615385</c:v>
                </c:pt>
                <c:pt idx="4">
                  <c:v>0.33333333333333331</c:v>
                </c:pt>
                <c:pt idx="5">
                  <c:v>0.33333333333333331</c:v>
                </c:pt>
                <c:pt idx="6">
                  <c:v>0.16666666666666666</c:v>
                </c:pt>
                <c:pt idx="7">
                  <c:v>0.6</c:v>
                </c:pt>
                <c:pt idx="9">
                  <c:v>0</c:v>
                </c:pt>
              </c:numCache>
            </c:numRef>
          </c:val>
          <c:smooth val="0"/>
        </c:ser>
        <c:ser>
          <c:idx val="3"/>
          <c:order val="3"/>
          <c:tx>
            <c:strRef>
              <c:f>Sheet3!$F$43:$F$45</c:f>
              <c:strCache>
                <c:ptCount val="1"/>
                <c:pt idx="0">
                  <c:v>Kaisu - ok</c:v>
                </c:pt>
              </c:strCache>
            </c:strRef>
          </c:tx>
          <c:spPr>
            <a:ln w="28575" cap="rnd">
              <a:solidFill>
                <a:schemeClr val="accent4"/>
              </a:solidFill>
              <a:round/>
            </a:ln>
            <a:effectLst/>
          </c:spPr>
          <c:marker>
            <c:symbol val="none"/>
          </c:marker>
          <c:cat>
            <c:strRef>
              <c:f>Sheet3!$A$46:$A$56</c:f>
              <c:strCache>
                <c:ptCount val="10"/>
                <c:pt idx="0">
                  <c:v>03/08/2015</c:v>
                </c:pt>
                <c:pt idx="1">
                  <c:v>04/08/2015</c:v>
                </c:pt>
                <c:pt idx="2">
                  <c:v>05/08/2015</c:v>
                </c:pt>
                <c:pt idx="3">
                  <c:v>06/08/2015</c:v>
                </c:pt>
                <c:pt idx="4">
                  <c:v>07/08/2015</c:v>
                </c:pt>
                <c:pt idx="5">
                  <c:v>10/08/2015</c:v>
                </c:pt>
                <c:pt idx="6">
                  <c:v>11/08/2015</c:v>
                </c:pt>
                <c:pt idx="7">
                  <c:v>12/08/2015</c:v>
                </c:pt>
                <c:pt idx="8">
                  <c:v>14/08/2015</c:v>
                </c:pt>
                <c:pt idx="9">
                  <c:v>17/08/2015</c:v>
                </c:pt>
              </c:strCache>
            </c:strRef>
          </c:cat>
          <c:val>
            <c:numRef>
              <c:f>Sheet3!$F$46:$F$56</c:f>
              <c:numCache>
                <c:formatCode>0.00%</c:formatCode>
                <c:ptCount val="10"/>
                <c:pt idx="1">
                  <c:v>0.66666666666666663</c:v>
                </c:pt>
                <c:pt idx="2">
                  <c:v>0.54545454545454541</c:v>
                </c:pt>
                <c:pt idx="3">
                  <c:v>0.84615384615384615</c:v>
                </c:pt>
                <c:pt idx="4">
                  <c:v>0.66666666666666663</c:v>
                </c:pt>
                <c:pt idx="5">
                  <c:v>0.66666666666666663</c:v>
                </c:pt>
                <c:pt idx="6">
                  <c:v>0.83333333333333337</c:v>
                </c:pt>
                <c:pt idx="7">
                  <c:v>0.4</c:v>
                </c:pt>
                <c:pt idx="9">
                  <c:v>1</c:v>
                </c:pt>
              </c:numCache>
            </c:numRef>
          </c:val>
          <c:smooth val="0"/>
        </c:ser>
        <c:dLbls>
          <c:showLegendKey val="0"/>
          <c:showVal val="0"/>
          <c:showCatName val="0"/>
          <c:showSerName val="0"/>
          <c:showPercent val="0"/>
          <c:showBubbleSize val="0"/>
        </c:dLbls>
        <c:smooth val="0"/>
        <c:axId val="422337928"/>
        <c:axId val="422338320"/>
      </c:lineChart>
      <c:catAx>
        <c:axId val="422337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38320"/>
        <c:crosses val="autoZero"/>
        <c:auto val="1"/>
        <c:lblAlgn val="ctr"/>
        <c:lblOffset val="100"/>
        <c:noMultiLvlLbl val="0"/>
      </c:catAx>
      <c:valAx>
        <c:axId val="422338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337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11</xdr:col>
      <xdr:colOff>66675</xdr:colOff>
      <xdr:row>0</xdr:row>
      <xdr:rowOff>66675</xdr:rowOff>
    </xdr:from>
    <xdr:to>
      <xdr:col>12</xdr:col>
      <xdr:colOff>57150</xdr:colOff>
      <xdr:row>16</xdr:row>
      <xdr:rowOff>19050</xdr:rowOff>
    </xdr:to>
    <mc:AlternateContent xmlns:mc="http://schemas.openxmlformats.org/markup-compatibility/2006" xmlns:a14="http://schemas.microsoft.com/office/drawing/2010/main">
      <mc:Choice Requires="a14">
        <xdr:graphicFrame macro="">
          <xdr:nvGraphicFramePr>
            <xdr:cNvPr id="2" name="Name"/>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9477375" y="66675"/>
              <a:ext cx="1828800" cy="22383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152400</xdr:colOff>
      <xdr:row>0</xdr:row>
      <xdr:rowOff>57150</xdr:rowOff>
    </xdr:from>
    <xdr:to>
      <xdr:col>13</xdr:col>
      <xdr:colOff>628650</xdr:colOff>
      <xdr:row>16</xdr:row>
      <xdr:rowOff>9525</xdr:rowOff>
    </xdr:to>
    <mc:AlternateContent xmlns:mc="http://schemas.openxmlformats.org/markup-compatibility/2006" xmlns:a14="http://schemas.microsoft.com/office/drawing/2010/main">
      <mc:Choice Requires="a14">
        <xdr:graphicFrame macro="">
          <xdr:nvGraphicFramePr>
            <xdr:cNvPr id="3" name="Date"/>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11401425" y="57150"/>
              <a:ext cx="1828800" cy="22383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9525</xdr:colOff>
      <xdr:row>0</xdr:row>
      <xdr:rowOff>38100</xdr:rowOff>
    </xdr:from>
    <xdr:to>
      <xdr:col>16</xdr:col>
      <xdr:colOff>466725</xdr:colOff>
      <xdr:row>15</xdr:row>
      <xdr:rowOff>133350</xdr:rowOff>
    </xdr:to>
    <mc:AlternateContent xmlns:mc="http://schemas.openxmlformats.org/markup-compatibility/2006" xmlns:a14="http://schemas.microsoft.com/office/drawing/2010/main">
      <mc:Choice Requires="a14">
        <xdr:graphicFrame macro="">
          <xdr:nvGraphicFramePr>
            <xdr:cNvPr id="4" name="Week"/>
            <xdr:cNvGraphicFramePr/>
          </xdr:nvGraphicFramePr>
          <xdr:xfrm>
            <a:off x="0" y="0"/>
            <a:ext cx="0" cy="0"/>
          </xdr:xfrm>
          <a:graphic>
            <a:graphicData uri="http://schemas.microsoft.com/office/drawing/2010/slicer">
              <sle:slicer xmlns:sle="http://schemas.microsoft.com/office/drawing/2010/slicer" name="Week"/>
            </a:graphicData>
          </a:graphic>
        </xdr:graphicFrame>
      </mc:Choice>
      <mc:Fallback xmlns="">
        <xdr:sp macro="" textlink="">
          <xdr:nvSpPr>
            <xdr:cNvPr id="0" name=""/>
            <xdr:cNvSpPr>
              <a:spLocks noTextEdit="1"/>
            </xdr:cNvSpPr>
          </xdr:nvSpPr>
          <xdr:spPr>
            <a:xfrm>
              <a:off x="13296900" y="38100"/>
              <a:ext cx="1828800" cy="22383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16</xdr:col>
      <xdr:colOff>542925</xdr:colOff>
      <xdr:row>0</xdr:row>
      <xdr:rowOff>19050</xdr:rowOff>
    </xdr:from>
    <xdr:to>
      <xdr:col>19</xdr:col>
      <xdr:colOff>314325</xdr:colOff>
      <xdr:row>15</xdr:row>
      <xdr:rowOff>114300</xdr:rowOff>
    </xdr:to>
    <mc:AlternateContent xmlns:mc="http://schemas.openxmlformats.org/markup-compatibility/2006" xmlns:a14="http://schemas.microsoft.com/office/drawing/2010/main">
      <mc:Choice Requires="a14">
        <xdr:graphicFrame macro="">
          <xdr:nvGraphicFramePr>
            <xdr:cNvPr id="5" name="Month"/>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15201900" y="19050"/>
              <a:ext cx="1828800" cy="223837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495300</xdr:colOff>
      <xdr:row>0</xdr:row>
      <xdr:rowOff>0</xdr:rowOff>
    </xdr:from>
    <xdr:to>
      <xdr:col>10</xdr:col>
      <xdr:colOff>390525</xdr:colOff>
      <xdr:row>19</xdr:row>
      <xdr:rowOff>28575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0</xdr:row>
      <xdr:rowOff>90487</xdr:rowOff>
    </xdr:from>
    <xdr:to>
      <xdr:col>17</xdr:col>
      <xdr:colOff>19050</xdr:colOff>
      <xdr:row>19</xdr:row>
      <xdr:rowOff>119062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104775</xdr:rowOff>
    </xdr:from>
    <xdr:to>
      <xdr:col>4</xdr:col>
      <xdr:colOff>304800</xdr:colOff>
      <xdr:row>21</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342900</xdr:colOff>
      <xdr:row>0</xdr:row>
      <xdr:rowOff>47625</xdr:rowOff>
    </xdr:from>
    <xdr:to>
      <xdr:col>11</xdr:col>
      <xdr:colOff>666750</xdr:colOff>
      <xdr:row>19</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1495425</xdr:colOff>
      <xdr:row>17</xdr:row>
      <xdr:rowOff>42862</xdr:rowOff>
    </xdr:from>
    <xdr:to>
      <xdr:col>14</xdr:col>
      <xdr:colOff>400050</xdr:colOff>
      <xdr:row>36</xdr:row>
      <xdr:rowOff>71437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Ben Armoogum" refreshedDate="42234.439118287039" createdVersion="5" refreshedVersion="5" minRefreshableVersion="3" recordCount="200">
  <cacheSource type="worksheet">
    <worksheetSource ref="A1:I201" sheet="Deals"/>
  </cacheSource>
  <cacheFields count="9">
    <cacheField name="Name" numFmtId="0">
      <sharedItems count="2">
        <s v="Emer"/>
        <s v="Kaisu"/>
      </sharedItems>
    </cacheField>
    <cacheField name="Date" numFmtId="14">
      <sharedItems containsSemiMixedTypes="0" containsNonDate="0" containsDate="1" containsString="0" minDate="2015-08-03T00:00:00" maxDate="2015-08-18T00:00:00" count="11">
        <d v="2015-08-03T00:00:00"/>
        <d v="2015-08-04T00:00:00"/>
        <d v="2015-08-07T00:00:00"/>
        <d v="2015-08-10T00:00:00"/>
        <d v="2015-08-11T00:00:00"/>
        <d v="2015-08-12T00:00:00"/>
        <d v="2015-08-13T00:00:00"/>
        <d v="2015-08-14T00:00:00"/>
        <d v="2015-08-17T00:00:00"/>
        <d v="2015-08-05T00:00:00"/>
        <d v="2015-08-06T00:00:00"/>
      </sharedItems>
    </cacheField>
    <cacheField name="Deal" numFmtId="0">
      <sharedItems containsSemiMixedTypes="0" containsString="0" containsNumber="1" containsInteger="1" minValue="191156" maxValue="385163"/>
    </cacheField>
    <cacheField name="Status" numFmtId="0">
      <sharedItems count="7">
        <s v="U"/>
        <s v="N"/>
        <s v="Deleted (confirming borrower &amp; acquisition)"/>
        <s v="Deleted (acquirirng info on borrowers)"/>
        <s v="Deleted (borrower confirmation)"/>
        <s v="K"/>
        <s v="S"/>
      </sharedItems>
    </cacheField>
    <cacheField name="Amount" numFmtId="0">
      <sharedItems containsBlank="1" containsMixedTypes="1" containsNumber="1" minValue="12.4" maxValue="5000"/>
    </cacheField>
    <cacheField name="Type" numFmtId="0">
      <sharedItems containsBlank="1"/>
    </cacheField>
    <cacheField name="QC" numFmtId="0">
      <sharedItems containsBlank="1"/>
    </cacheField>
    <cacheField name="Comments" numFmtId="0">
      <sharedItems containsBlank="1" count="28" longText="1">
        <s v="Ok"/>
        <s v="Could be related to acq"/>
        <s v="Add PRO as UOP"/>
        <m/>
        <s v="Maturity for 2nd tranche is 2022"/>
        <s v="To change to IG as TR +2nd tranche is DBT  &amp; 1st is REF ??"/>
        <s v="To check if Duplicate with #378725 +take data from othe sub too. + link to previous deal"/>
        <s v="Tenor is 14"/>
        <s v="To update Uop"/>
        <s v="Is 2nd tranche a bilateral ?"/>
        <s v="Club deal + no Bookrunner BR eligible = N"/>
        <s v="Where is arranger mentioned on submission ?"/>
        <s v=" Check if the deal is an amendment as previous deal is very close"/>
        <s v=" Need to check  borrower as  Toscafund Ltd is acquiring a minority share."/>
        <s v="Missing one tranche"/>
        <s v=" 2n lien subordinated"/>
        <s v=" It is mentioned PF team –to check "/>
        <s v="Why IG ?"/>
        <s v="Why LVG ?"/>
        <s v="GCP missing in UOP + add in deal notes, option to increase by $700m available.+corp lvg = Y"/>
        <s v="To check with PF &amp; update accordingly.+ allocation to be removed"/>
        <s v="To link"/>
        <s v="To confirm and flagged as COM + secured"/>
        <s v="Most probably related to http://africacapitaldigest.com/wordpress/abraaj-backed-libstars-acquisition-of-natural-herbs-given-green-light/_x000a_And also to add sponsor _x000a_Most probably related to http://africacapitaldigest.com/wordpress/abraaj-backed-libstars-acquisition-of-natural-herbs-given-green-light/_x000a_And also to add sponsor _x000a_"/>
        <s v="Wrong bank for ICO –should be Instituto de Credito O"/>
        <s v="PF info missing + to flag as secured"/>
        <s v="To flag as secured +deal notes Asset based lending"/>
        <s v="7+1+1 facility – not 5+1+1 to update accordinly" u="1"/>
      </sharedItems>
    </cacheField>
    <cacheField name="Comments 2" numFmtId="0">
      <sharedItems containsBlank="1" count="3">
        <s v="ok"/>
        <s v="NO OK"/>
        <m/>
      </sharedItems>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Ben Armoogum" refreshedDate="42240.425404861111" createdVersion="5" refreshedVersion="5" minRefreshableVersion="3" recordCount="231">
  <cacheSource type="worksheet">
    <worksheetSource ref="A1:K2000" sheet="Deals"/>
  </cacheSource>
  <cacheFields count="11">
    <cacheField name="Name" numFmtId="0">
      <sharedItems containsBlank="1" count="3">
        <s v="Emer"/>
        <s v="Kaisu"/>
        <m/>
      </sharedItems>
    </cacheField>
    <cacheField name="Date" numFmtId="0">
      <sharedItems containsNonDate="0" containsDate="1" containsString="0" containsBlank="1" minDate="2015-08-03T00:00:00" maxDate="2015-09-23T00:00:00" count="19">
        <d v="2015-08-03T00:00:00"/>
        <d v="2015-08-04T00:00:00"/>
        <d v="2015-08-07T00:00:00"/>
        <d v="2015-08-10T00:00:00"/>
        <d v="2015-08-11T00:00:00"/>
        <d v="2015-08-12T00:00:00"/>
        <d v="2015-08-13T00:00:00"/>
        <d v="2015-08-14T00:00:00"/>
        <d v="2015-08-17T00:00:00"/>
        <d v="2015-08-05T00:00:00"/>
        <d v="2015-08-06T00:00:00"/>
        <d v="2015-09-17T00:00:00"/>
        <d v="2015-09-18T00:00:00"/>
        <d v="2015-09-19T00:00:00"/>
        <d v="2015-09-20T00:00:00"/>
        <d v="2015-09-21T00:00:00"/>
        <d v="2015-09-22T00:00:00"/>
        <d v="2015-09-04T00:00:00"/>
        <m/>
      </sharedItems>
    </cacheField>
    <cacheField name="Deal" numFmtId="0">
      <sharedItems containsString="0" containsBlank="1" containsNumber="1" containsInteger="1" minValue="191156" maxValue="385163"/>
    </cacheField>
    <cacheField name="Status" numFmtId="0">
      <sharedItems containsBlank="1"/>
    </cacheField>
    <cacheField name="Amount" numFmtId="0">
      <sharedItems containsBlank="1" containsMixedTypes="1" containsNumber="1" minValue="12.4" maxValue="5000"/>
    </cacheField>
    <cacheField name="Type" numFmtId="0">
      <sharedItems containsBlank="1"/>
    </cacheField>
    <cacheField name="QC" numFmtId="0">
      <sharedItems containsBlank="1"/>
    </cacheField>
    <cacheField name="Comments" numFmtId="0">
      <sharedItems containsBlank="1" longText="1"/>
    </cacheField>
    <cacheField name="Comments 2" numFmtId="0">
      <sharedItems containsBlank="1" count="3">
        <s v="ok"/>
        <s v="not ok"/>
        <m/>
      </sharedItems>
    </cacheField>
    <cacheField name="Week" numFmtId="0">
      <sharedItems containsString="0" containsBlank="1" containsNumber="1" containsInteger="1" minValue="32" maxValue="39" count="7">
        <n v="32"/>
        <n v="33"/>
        <n v="34"/>
        <n v="38"/>
        <n v="39"/>
        <n v="36"/>
        <m/>
      </sharedItems>
    </cacheField>
    <cacheField name="Month" numFmtId="0">
      <sharedItems containsString="0" containsBlank="1" containsNumber="1" containsInteger="1" minValue="8" maxValue="9" count="3">
        <n v="8"/>
        <n v="9"/>
        <m/>
      </sharedItems>
    </cacheField>
  </cacheFields>
  <extLst>
    <ext xmlns:x14="http://schemas.microsoft.com/office/spreadsheetml/2009/9/main" uri="{725AE2AE-9491-48be-B2B4-4EB974FC3084}">
      <x14:pivotCacheDefinition pivotCacheId="2"/>
    </ext>
  </extLst>
</pivotCacheDefinition>
</file>

<file path=xl/pivotCache/pivotCacheDefinition3.xml><?xml version="1.0" encoding="utf-8"?>
<pivotCacheDefinition xmlns="http://schemas.openxmlformats.org/spreadsheetml/2006/main" xmlns:r="http://schemas.openxmlformats.org/officeDocument/2006/relationships" r:id="rId1" refreshedBy="Ben Armoogum" refreshedDate="42240.436215393522" createdVersion="5" refreshedVersion="5" minRefreshableVersion="3" recordCount="231">
  <cacheSource type="worksheet">
    <worksheetSource ref="A1:K2310" sheet="Deals"/>
  </cacheSource>
  <cacheFields count="11">
    <cacheField name="Name" numFmtId="0">
      <sharedItems containsBlank="1" count="3">
        <s v="Emer"/>
        <s v="Kaisu"/>
        <m/>
      </sharedItems>
    </cacheField>
    <cacheField name="Date" numFmtId="0">
      <sharedItems containsNonDate="0" containsDate="1" containsString="0" containsBlank="1" minDate="2015-08-03T00:00:00" maxDate="2015-09-23T00:00:00"/>
    </cacheField>
    <cacheField name="Deal" numFmtId="0">
      <sharedItems containsString="0" containsBlank="1" containsNumber="1" containsInteger="1" minValue="191156" maxValue="385163"/>
    </cacheField>
    <cacheField name="Status" numFmtId="0">
      <sharedItems containsBlank="1"/>
    </cacheField>
    <cacheField name="Amount" numFmtId="0">
      <sharedItems containsBlank="1" containsMixedTypes="1" containsNumber="1" minValue="12.4" maxValue="5000"/>
    </cacheField>
    <cacheField name="Type" numFmtId="0">
      <sharedItems containsBlank="1"/>
    </cacheField>
    <cacheField name="QC" numFmtId="0">
      <sharedItems containsBlank="1"/>
    </cacheField>
    <cacheField name="Comments" numFmtId="0">
      <sharedItems containsBlank="1" longText="1"/>
    </cacheField>
    <cacheField name="Comments 2" numFmtId="0">
      <sharedItems containsBlank="1" count="3">
        <s v="ok"/>
        <s v="not ok"/>
        <m/>
      </sharedItems>
    </cacheField>
    <cacheField name="Week" numFmtId="0">
      <sharedItems containsString="0" containsBlank="1" containsNumber="1" containsInteger="1" minValue="32" maxValue="39" count="7">
        <n v="32"/>
        <n v="33"/>
        <n v="34"/>
        <n v="38"/>
        <n v="39"/>
        <n v="36"/>
        <m/>
      </sharedItems>
    </cacheField>
    <cacheField name="Month" numFmtId="0">
      <sharedItems containsString="0" containsBlank="1" containsNumber="1" containsInteger="1" minValue="8" maxValue="9" count="3">
        <n v="8"/>
        <n v="9"/>
        <m/>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Jens Bonde" refreshedDate="42242.434668518516" createdVersion="5" refreshedVersion="5" minRefreshableVersion="3" recordCount="230">
  <cacheSource type="worksheet">
    <worksheetSource ref="A1:K231" sheet="Deals"/>
  </cacheSource>
  <cacheFields count="11">
    <cacheField name="Name" numFmtId="0">
      <sharedItems count="2">
        <s v="Emer"/>
        <s v="Kaisu"/>
      </sharedItems>
    </cacheField>
    <cacheField name="Date" numFmtId="14">
      <sharedItems containsSemiMixedTypes="0" containsNonDate="0" containsDate="1" containsString="0" minDate="2015-08-03T00:00:00" maxDate="2015-09-23T00:00:00" count="18">
        <d v="2015-08-12T00:00:00"/>
        <d v="2015-08-13T00:00:00"/>
        <d v="2015-08-17T00:00:00"/>
        <d v="2015-09-21T00:00:00"/>
        <d v="2015-09-22T00:00:00"/>
        <d v="2015-09-17T00:00:00"/>
        <d v="2015-08-07T00:00:00"/>
        <d v="2015-08-03T00:00:00"/>
        <d v="2015-08-06T00:00:00"/>
        <d v="2015-08-04T00:00:00"/>
        <d v="2015-09-04T00:00:00"/>
        <d v="2015-08-14T00:00:00"/>
        <d v="2015-08-11T00:00:00"/>
        <d v="2015-08-05T00:00:00"/>
        <d v="2015-08-10T00:00:00"/>
        <d v="2015-09-18T00:00:00"/>
        <d v="2015-09-19T00:00:00"/>
        <d v="2015-09-20T00:00:00"/>
      </sharedItems>
    </cacheField>
    <cacheField name="Deal" numFmtId="0">
      <sharedItems containsSemiMixedTypes="0" containsString="0" containsNumber="1" containsInteger="1" minValue="191156" maxValue="385163"/>
    </cacheField>
    <cacheField name="Status" numFmtId="0">
      <sharedItems/>
    </cacheField>
    <cacheField name="Amount" numFmtId="0">
      <sharedItems containsBlank="1" containsMixedTypes="1" containsNumber="1" minValue="12.4" maxValue="5000"/>
    </cacheField>
    <cacheField name="Type" numFmtId="0">
      <sharedItems containsBlank="1"/>
    </cacheField>
    <cacheField name="QC" numFmtId="0">
      <sharedItems/>
    </cacheField>
    <cacheField name="Comments" numFmtId="0">
      <sharedItems containsBlank="1" longText="1"/>
    </cacheField>
    <cacheField name="Comments 2" numFmtId="0">
      <sharedItems count="3">
        <s v="ok"/>
        <s v="not ok"/>
        <s v="OK over OK + Not OK" f="1"/>
      </sharedItems>
    </cacheField>
    <cacheField name="Week" numFmtId="0">
      <sharedItems containsSemiMixedTypes="0" containsString="0" containsNumber="1" containsInteger="1" minValue="32" maxValue="39"/>
    </cacheField>
    <cacheField name="Month" numFmtId="0">
      <sharedItems containsSemiMixedTypes="0" containsString="0" containsNumber="1" containsInteger="1" minValue="8" maxValue="9"/>
    </cacheField>
  </cacheFields>
  <calculatedItems count="1">
    <calculatedItem formula="IFERROR('Comments 2'[ok]/('Comments 2'[ok]+'Comments 2'['not ok']),0)">
      <pivotArea cacheIndex="1" outline="0" fieldPosition="0">
        <references count="1">
          <reference field="8" count="1">
            <x v="2"/>
          </reference>
        </references>
      </pivotArea>
    </calculatedItem>
  </calculatedItem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x v="0"/>
    <x v="0"/>
    <n v="384226"/>
    <x v="0"/>
    <s v="AED 3000"/>
    <s v="Y"/>
    <s v="Ben"/>
    <x v="0"/>
    <x v="0"/>
  </r>
  <r>
    <x v="0"/>
    <x v="0"/>
    <n v="384313"/>
    <x v="1"/>
    <s v="NOK 8000"/>
    <s v="N"/>
    <s v="Ben"/>
    <x v="0"/>
    <x v="0"/>
  </r>
  <r>
    <x v="0"/>
    <x v="0"/>
    <n v="378654"/>
    <x v="0"/>
    <s v="£400"/>
    <s v="Y"/>
    <s v="Ben"/>
    <x v="0"/>
    <x v="0"/>
  </r>
  <r>
    <x v="0"/>
    <x v="0"/>
    <n v="384315"/>
    <x v="0"/>
    <n v="65"/>
    <s v="Y"/>
    <s v="Ben"/>
    <x v="0"/>
    <x v="0"/>
  </r>
  <r>
    <x v="0"/>
    <x v="0"/>
    <n v="384319"/>
    <x v="1"/>
    <n v="480"/>
    <s v="Y"/>
    <s v="Ben"/>
    <x v="1"/>
    <x v="1"/>
  </r>
  <r>
    <x v="0"/>
    <x v="0"/>
    <n v="384323"/>
    <x v="0"/>
    <n v="250"/>
    <s v="Y"/>
    <s v="Ben"/>
    <x v="0"/>
    <x v="0"/>
  </r>
  <r>
    <x v="0"/>
    <x v="1"/>
    <n v="384355"/>
    <x v="0"/>
    <n v="122"/>
    <s v="Y"/>
    <s v="Ben"/>
    <x v="2"/>
    <x v="1"/>
  </r>
  <r>
    <x v="0"/>
    <x v="1"/>
    <n v="384194"/>
    <x v="0"/>
    <n v="40"/>
    <s v="Y"/>
    <s v="Ben"/>
    <x v="0"/>
    <x v="0"/>
  </r>
  <r>
    <x v="0"/>
    <x v="1"/>
    <n v="379453"/>
    <x v="0"/>
    <n v="550"/>
    <s v="Y"/>
    <s v="Ben"/>
    <x v="0"/>
    <x v="0"/>
  </r>
  <r>
    <x v="0"/>
    <x v="1"/>
    <n v="384358"/>
    <x v="0"/>
    <n v="272.8"/>
    <s v="Y"/>
    <s v="Ben"/>
    <x v="0"/>
    <x v="0"/>
  </r>
  <r>
    <x v="0"/>
    <x v="1"/>
    <n v="384360"/>
    <x v="0"/>
    <s v="€3.5bn"/>
    <s v="Y"/>
    <s v="Ben"/>
    <x v="0"/>
    <x v="0"/>
  </r>
  <r>
    <x v="0"/>
    <x v="1"/>
    <n v="384368"/>
    <x v="0"/>
    <n v="216"/>
    <s v="Y"/>
    <s v="Ben"/>
    <x v="0"/>
    <x v="0"/>
  </r>
  <r>
    <x v="0"/>
    <x v="1"/>
    <n v="384376"/>
    <x v="0"/>
    <s v="£160"/>
    <s v="Y"/>
    <s v="Ben"/>
    <x v="0"/>
    <x v="0"/>
  </r>
  <r>
    <x v="0"/>
    <x v="1"/>
    <n v="384381"/>
    <x v="0"/>
    <s v="£200"/>
    <s v="Y"/>
    <s v="Ben"/>
    <x v="0"/>
    <x v="0"/>
  </r>
  <r>
    <x v="0"/>
    <x v="1"/>
    <n v="384397"/>
    <x v="0"/>
    <m/>
    <s v="Y"/>
    <s v="Ben"/>
    <x v="0"/>
    <x v="0"/>
  </r>
  <r>
    <x v="0"/>
    <x v="2"/>
    <n v="384636"/>
    <x v="0"/>
    <n v="58.3"/>
    <s v="Y"/>
    <s v="Ben"/>
    <x v="0"/>
    <x v="0"/>
  </r>
  <r>
    <x v="0"/>
    <x v="2"/>
    <n v="383965"/>
    <x v="0"/>
    <n v="290"/>
    <s v="Y"/>
    <s v="Ben"/>
    <x v="0"/>
    <x v="0"/>
  </r>
  <r>
    <x v="0"/>
    <x v="2"/>
    <n v="383766"/>
    <x v="0"/>
    <n v="180"/>
    <s v="Y"/>
    <s v="Ben"/>
    <x v="0"/>
    <x v="0"/>
  </r>
  <r>
    <x v="0"/>
    <x v="2"/>
    <n v="384646"/>
    <x v="0"/>
    <s v="£750"/>
    <s v="Y"/>
    <s v="Ben"/>
    <x v="0"/>
    <x v="0"/>
  </r>
  <r>
    <x v="0"/>
    <x v="2"/>
    <n v="384647"/>
    <x v="0"/>
    <n v="225"/>
    <s v="Y"/>
    <s v="Ben"/>
    <x v="0"/>
    <x v="0"/>
  </r>
  <r>
    <x v="0"/>
    <x v="2"/>
    <n v="384649"/>
    <x v="2"/>
    <s v="3800 SEK"/>
    <s v="Y"/>
    <s v="Ben"/>
    <x v="3"/>
    <x v="2"/>
  </r>
  <r>
    <x v="0"/>
    <x v="2"/>
    <n v="378513"/>
    <x v="0"/>
    <n v="1435"/>
    <s v="Y"/>
    <s v="Ben"/>
    <x v="0"/>
    <x v="0"/>
  </r>
  <r>
    <x v="0"/>
    <x v="2"/>
    <n v="384272"/>
    <x v="0"/>
    <n v="3199"/>
    <s v="Y"/>
    <s v="Ben"/>
    <x v="0"/>
    <x v="0"/>
  </r>
  <r>
    <x v="0"/>
    <x v="2"/>
    <n v="384655"/>
    <x v="0"/>
    <s v="£100"/>
    <s v="Y"/>
    <s v="Ben"/>
    <x v="0"/>
    <x v="0"/>
  </r>
  <r>
    <x v="0"/>
    <x v="2"/>
    <n v="384657"/>
    <x v="0"/>
    <s v="£225"/>
    <s v="Y"/>
    <s v="Ben"/>
    <x v="0"/>
    <x v="0"/>
  </r>
  <r>
    <x v="0"/>
    <x v="2"/>
    <n v="383728"/>
    <x v="0"/>
    <n v="725"/>
    <s v="Y"/>
    <s v="Ben"/>
    <x v="4"/>
    <x v="1"/>
  </r>
  <r>
    <x v="0"/>
    <x v="3"/>
    <n v="383767"/>
    <x v="0"/>
    <s v="€300 + $550"/>
    <s v="Y"/>
    <s v="Ben"/>
    <x v="0"/>
    <x v="0"/>
  </r>
  <r>
    <x v="0"/>
    <x v="3"/>
    <n v="384733"/>
    <x v="0"/>
    <s v="£275"/>
    <s v="Y"/>
    <s v="Ben"/>
    <x v="0"/>
    <x v="0"/>
  </r>
  <r>
    <x v="0"/>
    <x v="3"/>
    <n v="384313"/>
    <x v="0"/>
    <s v="NOK 8000"/>
    <s v="Y"/>
    <s v="Ben"/>
    <x v="0"/>
    <x v="0"/>
  </r>
  <r>
    <x v="0"/>
    <x v="3"/>
    <n v="384745"/>
    <x v="0"/>
    <n v="160"/>
    <s v="Y"/>
    <s v="Ben"/>
    <x v="0"/>
    <x v="0"/>
  </r>
  <r>
    <x v="0"/>
    <x v="3"/>
    <n v="382977"/>
    <x v="0"/>
    <n v="400"/>
    <s v="Y"/>
    <s v="Ben"/>
    <x v="0"/>
    <x v="0"/>
  </r>
  <r>
    <x v="0"/>
    <x v="3"/>
    <n v="384215"/>
    <x v="0"/>
    <n v="179"/>
    <s v="Y"/>
    <s v="Ben"/>
    <x v="0"/>
    <x v="0"/>
  </r>
  <r>
    <x v="0"/>
    <x v="3"/>
    <n v="384222"/>
    <x v="0"/>
    <n v="170"/>
    <s v="Y"/>
    <s v="Ben"/>
    <x v="0"/>
    <x v="0"/>
  </r>
  <r>
    <x v="0"/>
    <x v="3"/>
    <n v="383719"/>
    <x v="0"/>
    <n v="750"/>
    <s v="Y"/>
    <s v="Ben"/>
    <x v="5"/>
    <x v="1"/>
  </r>
  <r>
    <x v="0"/>
    <x v="4"/>
    <n v="384814"/>
    <x v="0"/>
    <n v="29"/>
    <s v="Y"/>
    <s v="B"/>
    <x v="0"/>
    <x v="0"/>
  </r>
  <r>
    <x v="0"/>
    <x v="4"/>
    <n v="384129"/>
    <x v="0"/>
    <n v="250"/>
    <s v="Y"/>
    <s v="B"/>
    <x v="6"/>
    <x v="1"/>
  </r>
  <r>
    <x v="0"/>
    <x v="4"/>
    <n v="383930"/>
    <x v="0"/>
    <n v="300"/>
    <s v="Y"/>
    <s v="B"/>
    <x v="0"/>
    <x v="0"/>
  </r>
  <r>
    <x v="0"/>
    <x v="4"/>
    <n v="384834"/>
    <x v="1"/>
    <n v="700"/>
    <s v="Y"/>
    <s v="B"/>
    <x v="0"/>
    <x v="0"/>
  </r>
  <r>
    <x v="0"/>
    <x v="4"/>
    <n v="384837"/>
    <x v="0"/>
    <s v="£20"/>
    <s v="Y"/>
    <s v="B"/>
    <x v="0"/>
    <x v="0"/>
  </r>
  <r>
    <x v="0"/>
    <x v="4"/>
    <n v="384840"/>
    <x v="0"/>
    <s v="£75"/>
    <s v="Y"/>
    <s v="B"/>
    <x v="0"/>
    <x v="0"/>
  </r>
  <r>
    <x v="0"/>
    <x v="4"/>
    <n v="384841"/>
    <x v="0"/>
    <s v="£75"/>
    <s v="Y"/>
    <s v="B"/>
    <x v="0"/>
    <x v="0"/>
  </r>
  <r>
    <x v="0"/>
    <x v="4"/>
    <n v="384843"/>
    <x v="0"/>
    <s v="£150"/>
    <s v="Y"/>
    <s v="B"/>
    <x v="0"/>
    <x v="0"/>
  </r>
  <r>
    <x v="0"/>
    <x v="4"/>
    <n v="384848"/>
    <x v="0"/>
    <n v="30"/>
    <s v="Y"/>
    <s v="B"/>
    <x v="0"/>
    <x v="0"/>
  </r>
  <r>
    <x v="0"/>
    <x v="4"/>
    <n v="384853"/>
    <x v="0"/>
    <n v="105"/>
    <s v="Y"/>
    <s v="B"/>
    <x v="0"/>
    <x v="0"/>
  </r>
  <r>
    <x v="0"/>
    <x v="5"/>
    <n v="383236"/>
    <x v="0"/>
    <n v="262"/>
    <s v="Y"/>
    <s v="B"/>
    <x v="0"/>
    <x v="0"/>
  </r>
  <r>
    <x v="0"/>
    <x v="5"/>
    <n v="384894"/>
    <x v="0"/>
    <n v="64"/>
    <s v="Y"/>
    <s v="B"/>
    <x v="0"/>
    <x v="0"/>
  </r>
  <r>
    <x v="0"/>
    <x v="5"/>
    <n v="380856"/>
    <x v="0"/>
    <s v="€1120 + $890"/>
    <s v="Y"/>
    <s v="B"/>
    <x v="0"/>
    <x v="0"/>
  </r>
  <r>
    <x v="0"/>
    <x v="5"/>
    <n v="383767"/>
    <x v="0"/>
    <s v="€300 + $500"/>
    <s v="Y"/>
    <s v="B"/>
    <x v="0"/>
    <x v="0"/>
  </r>
  <r>
    <x v="0"/>
    <x v="5"/>
    <n v="384647"/>
    <x v="0"/>
    <n v="225"/>
    <s v="Y"/>
    <s v="B"/>
    <x v="0"/>
    <x v="0"/>
  </r>
  <r>
    <x v="0"/>
    <x v="5"/>
    <n v="384908"/>
    <x v="0"/>
    <s v="£660"/>
    <s v="Y"/>
    <s v="B"/>
    <x v="0"/>
    <x v="0"/>
  </r>
  <r>
    <x v="0"/>
    <x v="5"/>
    <n v="384910"/>
    <x v="0"/>
    <n v="94.5"/>
    <s v="Y"/>
    <s v="B"/>
    <x v="0"/>
    <x v="0"/>
  </r>
  <r>
    <x v="0"/>
    <x v="5"/>
    <n v="384733"/>
    <x v="0"/>
    <s v="£400"/>
    <s v="Y"/>
    <s v="B"/>
    <x v="0"/>
    <x v="0"/>
  </r>
  <r>
    <x v="0"/>
    <x v="5"/>
    <n v="317970"/>
    <x v="0"/>
    <s v="£275"/>
    <s v="Y"/>
    <s v="B"/>
    <x v="0"/>
    <x v="0"/>
  </r>
  <r>
    <x v="0"/>
    <x v="5"/>
    <n v="191156"/>
    <x v="0"/>
    <s v="£205"/>
    <s v="Y"/>
    <s v="B"/>
    <x v="0"/>
    <x v="0"/>
  </r>
  <r>
    <x v="0"/>
    <x v="5"/>
    <n v="384887"/>
    <x v="0"/>
    <s v="£138"/>
    <s v="Y"/>
    <s v="B"/>
    <x v="0"/>
    <x v="0"/>
  </r>
  <r>
    <x v="0"/>
    <x v="5"/>
    <n v="383906"/>
    <x v="0"/>
    <n v="525"/>
    <s v="Y"/>
    <s v="B"/>
    <x v="0"/>
    <x v="0"/>
  </r>
  <r>
    <x v="0"/>
    <x v="5"/>
    <n v="383728"/>
    <x v="0"/>
    <m/>
    <s v="Y"/>
    <s v="B"/>
    <x v="0"/>
    <x v="0"/>
  </r>
  <r>
    <x v="0"/>
    <x v="6"/>
    <n v="384963"/>
    <x v="3"/>
    <n v="17"/>
    <s v="Y"/>
    <m/>
    <x v="3"/>
    <x v="2"/>
  </r>
  <r>
    <x v="0"/>
    <x v="6"/>
    <n v="384967"/>
    <x v="0"/>
    <n v="160"/>
    <s v="Y"/>
    <m/>
    <x v="3"/>
    <x v="2"/>
  </r>
  <r>
    <x v="0"/>
    <x v="6"/>
    <n v="383719"/>
    <x v="0"/>
    <n v="750"/>
    <s v="Y"/>
    <m/>
    <x v="3"/>
    <x v="2"/>
  </r>
  <r>
    <x v="0"/>
    <x v="6"/>
    <n v="384908"/>
    <x v="0"/>
    <s v="£660"/>
    <s v="Y"/>
    <m/>
    <x v="3"/>
    <x v="2"/>
  </r>
  <r>
    <x v="0"/>
    <x v="6"/>
    <n v="384974"/>
    <x v="0"/>
    <n v="12.4"/>
    <s v="Y"/>
    <m/>
    <x v="3"/>
    <x v="2"/>
  </r>
  <r>
    <x v="0"/>
    <x v="6"/>
    <n v="381429"/>
    <x v="0"/>
    <s v="£350"/>
    <s v="Y"/>
    <m/>
    <x v="3"/>
    <x v="2"/>
  </r>
  <r>
    <x v="0"/>
    <x v="6"/>
    <n v="384975"/>
    <x v="0"/>
    <n v="650"/>
    <s v="Y"/>
    <m/>
    <x v="3"/>
    <x v="2"/>
  </r>
  <r>
    <x v="0"/>
    <x v="6"/>
    <n v="381042"/>
    <x v="0"/>
    <n v="140"/>
    <s v="Y"/>
    <m/>
    <x v="3"/>
    <x v="2"/>
  </r>
  <r>
    <x v="0"/>
    <x v="6"/>
    <n v="384978"/>
    <x v="0"/>
    <s v="£40"/>
    <s v="Y"/>
    <m/>
    <x v="3"/>
    <x v="2"/>
  </r>
  <r>
    <x v="0"/>
    <x v="6"/>
    <n v="384843"/>
    <x v="0"/>
    <s v="£150"/>
    <s v="Y"/>
    <m/>
    <x v="3"/>
    <x v="2"/>
  </r>
  <r>
    <x v="0"/>
    <x v="6"/>
    <n v="384981"/>
    <x v="0"/>
    <s v="£35"/>
    <s v="Y"/>
    <m/>
    <x v="3"/>
    <x v="2"/>
  </r>
  <r>
    <x v="0"/>
    <x v="6"/>
    <n v="384912"/>
    <x v="0"/>
    <n v="85"/>
    <s v="Y"/>
    <m/>
    <x v="3"/>
    <x v="2"/>
  </r>
  <r>
    <x v="0"/>
    <x v="6"/>
    <n v="384987"/>
    <x v="0"/>
    <n v="240"/>
    <s v="Y"/>
    <m/>
    <x v="3"/>
    <x v="2"/>
  </r>
  <r>
    <x v="0"/>
    <x v="6"/>
    <n v="362242"/>
    <x v="0"/>
    <n v="15"/>
    <s v="Y"/>
    <m/>
    <x v="3"/>
    <x v="2"/>
  </r>
  <r>
    <x v="0"/>
    <x v="6"/>
    <n v="384989"/>
    <x v="0"/>
    <n v="109"/>
    <s v="Y"/>
    <m/>
    <x v="3"/>
    <x v="2"/>
  </r>
  <r>
    <x v="0"/>
    <x v="7"/>
    <n v="385017"/>
    <x v="0"/>
    <n v="5000"/>
    <s v="Y"/>
    <s v="Roody"/>
    <x v="0"/>
    <x v="0"/>
  </r>
  <r>
    <x v="0"/>
    <x v="7"/>
    <n v="385027"/>
    <x v="0"/>
    <n v="1295"/>
    <s v="Y"/>
    <s v="Roody"/>
    <x v="0"/>
    <x v="0"/>
  </r>
  <r>
    <x v="0"/>
    <x v="7"/>
    <n v="380943"/>
    <x v="0"/>
    <n v="200"/>
    <s v="Y"/>
    <s v="Roody"/>
    <x v="0"/>
    <x v="0"/>
  </r>
  <r>
    <x v="0"/>
    <x v="7"/>
    <n v="385037"/>
    <x v="0"/>
    <n v="50"/>
    <s v="Y"/>
    <s v="Roody"/>
    <x v="0"/>
    <x v="0"/>
  </r>
  <r>
    <x v="0"/>
    <x v="7"/>
    <n v="381889"/>
    <x v="0"/>
    <n v="15"/>
    <s v="Y"/>
    <s v="Roody"/>
    <x v="0"/>
    <x v="0"/>
  </r>
  <r>
    <x v="0"/>
    <x v="7"/>
    <n v="383242"/>
    <x v="0"/>
    <s v="£185"/>
    <s v="Y"/>
    <s v="Roody"/>
    <x v="0"/>
    <x v="0"/>
  </r>
  <r>
    <x v="0"/>
    <x v="7"/>
    <n v="385043"/>
    <x v="0"/>
    <n v="500"/>
    <s v="Y"/>
    <s v="Roody"/>
    <x v="0"/>
    <x v="0"/>
  </r>
  <r>
    <x v="0"/>
    <x v="7"/>
    <n v="385047"/>
    <x v="0"/>
    <n v="300"/>
    <s v="Y"/>
    <s v="Roody"/>
    <x v="0"/>
    <x v="0"/>
  </r>
  <r>
    <x v="0"/>
    <x v="7"/>
    <n v="380170"/>
    <x v="0"/>
    <n v="245"/>
    <s v="Y"/>
    <s v="Roody"/>
    <x v="0"/>
    <x v="0"/>
  </r>
  <r>
    <x v="0"/>
    <x v="7"/>
    <n v="385054"/>
    <x v="4"/>
    <n v="105"/>
    <s v="Y"/>
    <s v="Roody"/>
    <x v="0"/>
    <x v="0"/>
  </r>
  <r>
    <x v="0"/>
    <x v="8"/>
    <n v="383236"/>
    <x v="0"/>
    <n v="262"/>
    <s v="Y"/>
    <m/>
    <x v="3"/>
    <x v="2"/>
  </r>
  <r>
    <x v="0"/>
    <x v="8"/>
    <n v="383898"/>
    <x v="0"/>
    <n v="26"/>
    <s v="Y"/>
    <m/>
    <x v="3"/>
    <x v="2"/>
  </r>
  <r>
    <x v="0"/>
    <x v="8"/>
    <n v="381426"/>
    <x v="0"/>
    <n v="1537"/>
    <s v="Y"/>
    <m/>
    <x v="3"/>
    <x v="2"/>
  </r>
  <r>
    <x v="0"/>
    <x v="8"/>
    <n v="383633"/>
    <x v="0"/>
    <s v="$750 + €335"/>
    <s v="Y"/>
    <m/>
    <x v="3"/>
    <x v="2"/>
  </r>
  <r>
    <x v="0"/>
    <x v="8"/>
    <n v="385115"/>
    <x v="0"/>
    <n v="20"/>
    <s v="Y"/>
    <m/>
    <x v="3"/>
    <x v="2"/>
  </r>
  <r>
    <x v="0"/>
    <x v="8"/>
    <n v="385118"/>
    <x v="0"/>
    <n v="56.4"/>
    <s v="Y"/>
    <m/>
    <x v="3"/>
    <x v="2"/>
  </r>
  <r>
    <x v="0"/>
    <x v="8"/>
    <n v="385120"/>
    <x v="0"/>
    <s v="£55.887"/>
    <s v="Y"/>
    <m/>
    <x v="3"/>
    <x v="2"/>
  </r>
  <r>
    <x v="0"/>
    <x v="8"/>
    <n v="385124"/>
    <x v="0"/>
    <s v="CHF 200"/>
    <s v="Y"/>
    <m/>
    <x v="3"/>
    <x v="2"/>
  </r>
  <r>
    <x v="0"/>
    <x v="8"/>
    <n v="374690"/>
    <x v="0"/>
    <n v="630"/>
    <s v="Y"/>
    <m/>
    <x v="3"/>
    <x v="2"/>
  </r>
  <r>
    <x v="0"/>
    <x v="8"/>
    <n v="376347"/>
    <x v="0"/>
    <n v="28.11"/>
    <s v="Y"/>
    <m/>
    <x v="3"/>
    <x v="2"/>
  </r>
  <r>
    <x v="0"/>
    <x v="8"/>
    <n v="385126"/>
    <x v="0"/>
    <s v="£225"/>
    <s v="Y"/>
    <m/>
    <x v="3"/>
    <x v="2"/>
  </r>
  <r>
    <x v="0"/>
    <x v="8"/>
    <n v="376878"/>
    <x v="0"/>
    <n v="22.472999999999999"/>
    <s v="Y"/>
    <m/>
    <x v="3"/>
    <x v="2"/>
  </r>
  <r>
    <x v="0"/>
    <x v="8"/>
    <n v="385129"/>
    <x v="0"/>
    <s v="£365"/>
    <s v="Y"/>
    <m/>
    <x v="3"/>
    <x v="2"/>
  </r>
  <r>
    <x v="0"/>
    <x v="8"/>
    <n v="385138"/>
    <x v="1"/>
    <n v="50"/>
    <s v="N"/>
    <m/>
    <x v="3"/>
    <x v="2"/>
  </r>
  <r>
    <x v="0"/>
    <x v="8"/>
    <n v="385157"/>
    <x v="1"/>
    <n v="250"/>
    <s v="N"/>
    <m/>
    <x v="3"/>
    <x v="2"/>
  </r>
  <r>
    <x v="0"/>
    <x v="8"/>
    <n v="384893"/>
    <x v="0"/>
    <n v="1200"/>
    <s v="N"/>
    <m/>
    <x v="3"/>
    <x v="2"/>
  </r>
  <r>
    <x v="0"/>
    <x v="8"/>
    <n v="385163"/>
    <x v="1"/>
    <n v="250"/>
    <s v="N"/>
    <m/>
    <x v="3"/>
    <x v="2"/>
  </r>
  <r>
    <x v="0"/>
    <x v="8"/>
    <n v="380552"/>
    <x v="0"/>
    <n v="140"/>
    <s v="Y"/>
    <m/>
    <x v="3"/>
    <x v="2"/>
  </r>
  <r>
    <x v="1"/>
    <x v="1"/>
    <n v="384353"/>
    <x v="1"/>
    <m/>
    <m/>
    <s v="Ben"/>
    <x v="0"/>
    <x v="0"/>
  </r>
  <r>
    <x v="1"/>
    <x v="1"/>
    <n v="383387"/>
    <x v="5"/>
    <m/>
    <m/>
    <m/>
    <x v="3"/>
    <x v="2"/>
  </r>
  <r>
    <x v="1"/>
    <x v="1"/>
    <n v="382649"/>
    <x v="5"/>
    <m/>
    <m/>
    <m/>
    <x v="3"/>
    <x v="2"/>
  </r>
  <r>
    <x v="1"/>
    <x v="1"/>
    <n v="384357"/>
    <x v="1"/>
    <m/>
    <m/>
    <s v="Ben"/>
    <x v="0"/>
    <x v="0"/>
  </r>
  <r>
    <x v="1"/>
    <x v="1"/>
    <n v="384203"/>
    <x v="0"/>
    <m/>
    <m/>
    <s v="Ben"/>
    <x v="7"/>
    <x v="1"/>
  </r>
  <r>
    <x v="1"/>
    <x v="1"/>
    <n v="379453"/>
    <x v="0"/>
    <m/>
    <m/>
    <s v="Ben"/>
    <x v="0"/>
    <x v="0"/>
  </r>
  <r>
    <x v="1"/>
    <x v="1"/>
    <n v="384362"/>
    <x v="1"/>
    <m/>
    <m/>
    <s v="Ben"/>
    <x v="0"/>
    <x v="0"/>
  </r>
  <r>
    <x v="1"/>
    <x v="1"/>
    <n v="384268"/>
    <x v="0"/>
    <m/>
    <m/>
    <s v="Ben"/>
    <x v="8"/>
    <x v="1"/>
  </r>
  <r>
    <x v="1"/>
    <x v="1"/>
    <n v="382380"/>
    <x v="0"/>
    <m/>
    <m/>
    <s v="Ben"/>
    <x v="0"/>
    <x v="0"/>
  </r>
  <r>
    <x v="1"/>
    <x v="1"/>
    <n v="384280"/>
    <x v="0"/>
    <m/>
    <m/>
    <s v="Ben"/>
    <x v="0"/>
    <x v="0"/>
  </r>
  <r>
    <x v="1"/>
    <x v="1"/>
    <n v="383728"/>
    <x v="0"/>
    <m/>
    <m/>
    <s v="Ben"/>
    <x v="0"/>
    <x v="0"/>
  </r>
  <r>
    <x v="1"/>
    <x v="1"/>
    <n v="384068"/>
    <x v="0"/>
    <m/>
    <m/>
    <s v="Ben"/>
    <x v="0"/>
    <x v="0"/>
  </r>
  <r>
    <x v="1"/>
    <x v="1"/>
    <n v="381760"/>
    <x v="0"/>
    <m/>
    <m/>
    <s v="Ben"/>
    <x v="9"/>
    <x v="1"/>
  </r>
  <r>
    <x v="1"/>
    <x v="1"/>
    <n v="383355"/>
    <x v="0"/>
    <m/>
    <m/>
    <s v="Ben"/>
    <x v="0"/>
    <x v="0"/>
  </r>
  <r>
    <x v="1"/>
    <x v="1"/>
    <n v="384384"/>
    <x v="1"/>
    <m/>
    <m/>
    <s v="Ben"/>
    <x v="10"/>
    <x v="1"/>
  </r>
  <r>
    <x v="1"/>
    <x v="1"/>
    <n v="384356"/>
    <x v="0"/>
    <m/>
    <m/>
    <s v="Ben"/>
    <x v="0"/>
    <x v="0"/>
  </r>
  <r>
    <x v="1"/>
    <x v="1"/>
    <n v="384394"/>
    <x v="1"/>
    <m/>
    <m/>
    <s v="Ben"/>
    <x v="11"/>
    <x v="1"/>
  </r>
  <r>
    <x v="1"/>
    <x v="9"/>
    <n v="384457"/>
    <x v="1"/>
    <m/>
    <m/>
    <s v="Ben"/>
    <x v="12"/>
    <x v="1"/>
  </r>
  <r>
    <x v="1"/>
    <x v="9"/>
    <n v="384464"/>
    <x v="1"/>
    <m/>
    <m/>
    <s v="Ben"/>
    <x v="13"/>
    <x v="1"/>
  </r>
  <r>
    <x v="1"/>
    <x v="9"/>
    <n v="384473"/>
    <x v="1"/>
    <m/>
    <m/>
    <s v="Ben"/>
    <x v="0"/>
    <x v="0"/>
  </r>
  <r>
    <x v="1"/>
    <x v="9"/>
    <n v="384475"/>
    <x v="1"/>
    <m/>
    <m/>
    <s v="Ben"/>
    <x v="0"/>
    <x v="0"/>
  </r>
  <r>
    <x v="1"/>
    <x v="9"/>
    <n v="384473"/>
    <x v="6"/>
    <m/>
    <m/>
    <m/>
    <x v="3"/>
    <x v="2"/>
  </r>
  <r>
    <x v="1"/>
    <x v="9"/>
    <n v="384478"/>
    <x v="1"/>
    <m/>
    <m/>
    <s v="Ben"/>
    <x v="14"/>
    <x v="1"/>
  </r>
  <r>
    <x v="1"/>
    <x v="9"/>
    <n v="384487"/>
    <x v="1"/>
    <m/>
    <m/>
    <s v="Ben"/>
    <x v="0"/>
    <x v="0"/>
  </r>
  <r>
    <x v="1"/>
    <x v="9"/>
    <n v="384490"/>
    <x v="1"/>
    <m/>
    <m/>
    <s v="Ben"/>
    <x v="0"/>
    <x v="0"/>
  </r>
  <r>
    <x v="1"/>
    <x v="9"/>
    <n v="381760"/>
    <x v="6"/>
    <m/>
    <m/>
    <m/>
    <x v="3"/>
    <x v="2"/>
  </r>
  <r>
    <x v="1"/>
    <x v="9"/>
    <n v="382297"/>
    <x v="5"/>
    <m/>
    <m/>
    <m/>
    <x v="3"/>
    <x v="2"/>
  </r>
  <r>
    <x v="1"/>
    <x v="9"/>
    <n v="384282"/>
    <x v="5"/>
    <m/>
    <m/>
    <m/>
    <x v="3"/>
    <x v="2"/>
  </r>
  <r>
    <x v="1"/>
    <x v="9"/>
    <n v="383768"/>
    <x v="5"/>
    <m/>
    <m/>
    <m/>
    <x v="3"/>
    <x v="2"/>
  </r>
  <r>
    <x v="1"/>
    <x v="9"/>
    <n v="384291"/>
    <x v="0"/>
    <m/>
    <m/>
    <s v="Ben"/>
    <x v="15"/>
    <x v="1"/>
  </r>
  <r>
    <x v="1"/>
    <x v="9"/>
    <n v="384272"/>
    <x v="0"/>
    <m/>
    <m/>
    <s v="Ben"/>
    <x v="0"/>
    <x v="0"/>
  </r>
  <r>
    <x v="1"/>
    <x v="9"/>
    <n v="384384"/>
    <x v="6"/>
    <m/>
    <m/>
    <m/>
    <x v="3"/>
    <x v="2"/>
  </r>
  <r>
    <x v="1"/>
    <x v="9"/>
    <n v="384511"/>
    <x v="1"/>
    <m/>
    <m/>
    <s v="Ben"/>
    <x v="16"/>
    <x v="1"/>
  </r>
  <r>
    <x v="1"/>
    <x v="9"/>
    <n v="383599"/>
    <x v="6"/>
    <m/>
    <m/>
    <m/>
    <x v="3"/>
    <x v="2"/>
  </r>
  <r>
    <x v="1"/>
    <x v="9"/>
    <n v="383764"/>
    <x v="0"/>
    <m/>
    <m/>
    <s v="Ben"/>
    <x v="0"/>
    <x v="0"/>
  </r>
  <r>
    <x v="1"/>
    <x v="10"/>
    <n v="384566"/>
    <x v="1"/>
    <m/>
    <m/>
    <s v="Ben"/>
    <x v="0"/>
    <x v="0"/>
  </r>
  <r>
    <x v="1"/>
    <x v="10"/>
    <n v="384573"/>
    <x v="1"/>
    <m/>
    <m/>
    <s v="Ben"/>
    <x v="0"/>
    <x v="0"/>
  </r>
  <r>
    <x v="1"/>
    <x v="10"/>
    <n v="384360"/>
    <x v="5"/>
    <m/>
    <m/>
    <m/>
    <x v="3"/>
    <x v="2"/>
  </r>
  <r>
    <x v="1"/>
    <x v="10"/>
    <n v="379130"/>
    <x v="0"/>
    <m/>
    <m/>
    <s v="Ben"/>
    <x v="0"/>
    <x v="0"/>
  </r>
  <r>
    <x v="1"/>
    <x v="10"/>
    <n v="384381"/>
    <x v="0"/>
    <m/>
    <m/>
    <s v="Ben"/>
    <x v="0"/>
    <x v="0"/>
  </r>
  <r>
    <x v="1"/>
    <x v="10"/>
    <n v="384578"/>
    <x v="1"/>
    <m/>
    <m/>
    <s v="Ben"/>
    <x v="0"/>
    <x v="0"/>
  </r>
  <r>
    <x v="1"/>
    <x v="10"/>
    <n v="384580"/>
    <x v="1"/>
    <m/>
    <m/>
    <s v="Ben"/>
    <x v="0"/>
    <x v="0"/>
  </r>
  <r>
    <x v="1"/>
    <x v="10"/>
    <n v="384583"/>
    <x v="1"/>
    <m/>
    <m/>
    <s v="Ben"/>
    <x v="0"/>
    <x v="0"/>
  </r>
  <r>
    <x v="1"/>
    <x v="10"/>
    <n v="384593"/>
    <x v="1"/>
    <m/>
    <m/>
    <s v="Ben"/>
    <x v="0"/>
    <x v="0"/>
  </r>
  <r>
    <x v="1"/>
    <x v="10"/>
    <n v="384598"/>
    <x v="1"/>
    <m/>
    <m/>
    <s v="Ben"/>
    <x v="0"/>
    <x v="0"/>
  </r>
  <r>
    <x v="1"/>
    <x v="10"/>
    <n v="384602"/>
    <x v="1"/>
    <m/>
    <m/>
    <s v="Ben"/>
    <x v="0"/>
    <x v="0"/>
  </r>
  <r>
    <x v="1"/>
    <x v="10"/>
    <n v="384604"/>
    <x v="1"/>
    <m/>
    <m/>
    <s v="Ben"/>
    <x v="17"/>
    <x v="1"/>
  </r>
  <r>
    <x v="1"/>
    <x v="10"/>
    <n v="384605"/>
    <x v="1"/>
    <m/>
    <m/>
    <s v="Ben"/>
    <x v="18"/>
    <x v="1"/>
  </r>
  <r>
    <x v="1"/>
    <x v="10"/>
    <n v="384607"/>
    <x v="1"/>
    <m/>
    <m/>
    <s v="Ben"/>
    <x v="0"/>
    <x v="0"/>
  </r>
  <r>
    <x v="1"/>
    <x v="10"/>
    <n v="384357"/>
    <x v="6"/>
    <m/>
    <m/>
    <m/>
    <x v="3"/>
    <x v="2"/>
  </r>
  <r>
    <x v="1"/>
    <x v="2"/>
    <n v="384473"/>
    <x v="0"/>
    <m/>
    <m/>
    <s v="Ben"/>
    <x v="0"/>
    <x v="0"/>
  </r>
  <r>
    <x v="1"/>
    <x v="2"/>
    <n v="382296"/>
    <x v="6"/>
    <m/>
    <m/>
    <m/>
    <x v="3"/>
    <x v="2"/>
  </r>
  <r>
    <x v="1"/>
    <x v="2"/>
    <n v="384068"/>
    <x v="6"/>
    <m/>
    <m/>
    <m/>
    <x v="3"/>
    <x v="2"/>
  </r>
  <r>
    <x v="1"/>
    <x v="2"/>
    <n v="377389"/>
    <x v="0"/>
    <m/>
    <m/>
    <s v="Ben"/>
    <x v="19"/>
    <x v="1"/>
  </r>
  <r>
    <x v="1"/>
    <x v="2"/>
    <n v="384660"/>
    <x v="1"/>
    <m/>
    <m/>
    <s v="Ben"/>
    <x v="0"/>
    <x v="0"/>
  </r>
  <r>
    <x v="1"/>
    <x v="3"/>
    <n v="384720"/>
    <x v="1"/>
    <m/>
    <m/>
    <s v="Ben"/>
    <x v="20"/>
    <x v="1"/>
  </r>
  <r>
    <x v="1"/>
    <x v="3"/>
    <n v="384636"/>
    <x v="5"/>
    <m/>
    <m/>
    <m/>
    <x v="3"/>
    <x v="2"/>
  </r>
  <r>
    <x v="1"/>
    <x v="3"/>
    <n v="383766"/>
    <x v="6"/>
    <m/>
    <m/>
    <m/>
    <x v="3"/>
    <x v="2"/>
  </r>
  <r>
    <x v="1"/>
    <x v="3"/>
    <n v="384736"/>
    <x v="1"/>
    <m/>
    <m/>
    <s v="Ben"/>
    <x v="0"/>
    <x v="0"/>
  </r>
  <r>
    <x v="1"/>
    <x v="3"/>
    <n v="384146"/>
    <x v="5"/>
    <m/>
    <m/>
    <m/>
    <x v="3"/>
    <x v="2"/>
  </r>
  <r>
    <x v="1"/>
    <x v="3"/>
    <n v="383037"/>
    <x v="5"/>
    <m/>
    <m/>
    <m/>
    <x v="3"/>
    <x v="2"/>
  </r>
  <r>
    <x v="1"/>
    <x v="3"/>
    <n v="384741"/>
    <x v="1"/>
    <m/>
    <m/>
    <s v="Ben"/>
    <x v="0"/>
    <x v="0"/>
  </r>
  <r>
    <x v="1"/>
    <x v="3"/>
    <n v="383599"/>
    <x v="6"/>
    <m/>
    <m/>
    <m/>
    <x v="3"/>
    <x v="2"/>
  </r>
  <r>
    <x v="1"/>
    <x v="3"/>
    <n v="384744"/>
    <x v="1"/>
    <m/>
    <m/>
    <s v="Ben"/>
    <x v="0"/>
    <x v="0"/>
  </r>
  <r>
    <x v="1"/>
    <x v="3"/>
    <n v="384083"/>
    <x v="6"/>
    <m/>
    <m/>
    <m/>
    <x v="3"/>
    <x v="2"/>
  </r>
  <r>
    <x v="1"/>
    <x v="3"/>
    <n v="384755"/>
    <x v="1"/>
    <m/>
    <m/>
    <s v="Ben"/>
    <x v="0"/>
    <x v="0"/>
  </r>
  <r>
    <x v="1"/>
    <x v="3"/>
    <n v="384764"/>
    <x v="1"/>
    <m/>
    <m/>
    <s v="Ben"/>
    <x v="21"/>
    <x v="1"/>
  </r>
  <r>
    <x v="1"/>
    <x v="4"/>
    <n v="384816"/>
    <x v="1"/>
    <m/>
    <m/>
    <s v="Ben"/>
    <x v="0"/>
    <x v="0"/>
  </r>
  <r>
    <x v="1"/>
    <x v="4"/>
    <n v="384820"/>
    <x v="1"/>
    <m/>
    <m/>
    <s v="Ben"/>
    <x v="0"/>
    <x v="0"/>
  </r>
  <r>
    <x v="1"/>
    <x v="4"/>
    <n v="384822"/>
    <x v="1"/>
    <m/>
    <m/>
    <s v="Ben"/>
    <x v="22"/>
    <x v="1"/>
  </r>
  <r>
    <x v="1"/>
    <x v="4"/>
    <n v="384825"/>
    <x v="1"/>
    <m/>
    <m/>
    <s v="Ben"/>
    <x v="0"/>
    <x v="0"/>
  </r>
  <r>
    <x v="1"/>
    <x v="4"/>
    <n v="384835"/>
    <x v="1"/>
    <m/>
    <m/>
    <s v="Ben"/>
    <x v="23"/>
    <x v="1"/>
  </r>
  <r>
    <x v="1"/>
    <x v="4"/>
    <n v="384360"/>
    <x v="6"/>
    <m/>
    <m/>
    <m/>
    <x v="3"/>
    <x v="2"/>
  </r>
  <r>
    <x v="1"/>
    <x v="4"/>
    <n v="380185"/>
    <x v="6"/>
    <m/>
    <m/>
    <m/>
    <x v="3"/>
    <x v="2"/>
  </r>
  <r>
    <x v="1"/>
    <x v="4"/>
    <n v="384272"/>
    <x v="0"/>
    <m/>
    <m/>
    <s v="Ben"/>
    <x v="0"/>
    <x v="0"/>
  </r>
  <r>
    <x v="1"/>
    <x v="4"/>
    <n v="384357"/>
    <x v="0"/>
    <m/>
    <m/>
    <s v="Ben"/>
    <x v="0"/>
    <x v="0"/>
  </r>
  <r>
    <x v="1"/>
    <x v="4"/>
    <n v="384847"/>
    <x v="1"/>
    <m/>
    <m/>
    <s v="Ben"/>
    <x v="0"/>
    <x v="0"/>
  </r>
  <r>
    <x v="1"/>
    <x v="4"/>
    <n v="384457"/>
    <x v="6"/>
    <m/>
    <m/>
    <m/>
    <x v="3"/>
    <x v="2"/>
  </r>
  <r>
    <x v="1"/>
    <x v="4"/>
    <n v="384849"/>
    <x v="1"/>
    <m/>
    <m/>
    <s v="Ben"/>
    <x v="0"/>
    <x v="0"/>
  </r>
  <r>
    <x v="1"/>
    <x v="4"/>
    <n v="384850"/>
    <x v="1"/>
    <m/>
    <m/>
    <s v="Ben"/>
    <x v="0"/>
    <x v="0"/>
  </r>
  <r>
    <x v="1"/>
    <x v="4"/>
    <n v="384851"/>
    <x v="1"/>
    <m/>
    <m/>
    <s v="Ben"/>
    <x v="0"/>
    <x v="0"/>
  </r>
  <r>
    <x v="1"/>
    <x v="4"/>
    <n v="384272"/>
    <x v="0"/>
    <m/>
    <m/>
    <s v="Ben"/>
    <x v="0"/>
    <x v="0"/>
  </r>
  <r>
    <x v="1"/>
    <x v="5"/>
    <n v="384885"/>
    <x v="1"/>
    <m/>
    <m/>
    <s v="Ben"/>
    <x v="24"/>
    <x v="1"/>
  </r>
  <r>
    <x v="1"/>
    <x v="5"/>
    <n v="384898"/>
    <x v="1"/>
    <m/>
    <m/>
    <s v="Ben"/>
    <x v="25"/>
    <x v="1"/>
  </r>
  <r>
    <x v="1"/>
    <x v="5"/>
    <n v="384902"/>
    <x v="1"/>
    <m/>
    <m/>
    <s v="Ben"/>
    <x v="0"/>
    <x v="0"/>
  </r>
  <r>
    <x v="1"/>
    <x v="5"/>
    <n v="384909"/>
    <x v="1"/>
    <m/>
    <m/>
    <s v="Ben"/>
    <x v="3"/>
    <x v="2"/>
  </r>
  <r>
    <x v="1"/>
    <x v="5"/>
    <n v="383127"/>
    <x v="6"/>
    <m/>
    <m/>
    <m/>
    <x v="3"/>
    <x v="2"/>
  </r>
  <r>
    <x v="1"/>
    <x v="5"/>
    <n v="382099"/>
    <x v="6"/>
    <m/>
    <m/>
    <m/>
    <x v="3"/>
    <x v="2"/>
  </r>
  <r>
    <x v="1"/>
    <x v="5"/>
    <n v="384912"/>
    <x v="1"/>
    <m/>
    <m/>
    <s v="Ben"/>
    <x v="26"/>
    <x v="1"/>
  </r>
  <r>
    <x v="1"/>
    <x v="5"/>
    <n v="384764"/>
    <x v="6"/>
    <m/>
    <m/>
    <s v="Roody"/>
    <x v="0"/>
    <x v="0"/>
  </r>
  <r>
    <x v="1"/>
    <x v="8"/>
    <n v="383387"/>
    <x v="0"/>
    <m/>
    <m/>
    <s v="Roody"/>
    <x v="0"/>
    <x v="0"/>
  </r>
  <r>
    <x v="1"/>
    <x v="8"/>
    <n v="381443"/>
    <x v="6"/>
    <m/>
    <m/>
    <s v="Roody"/>
    <x v="0"/>
    <x v="0"/>
  </r>
  <r>
    <x v="1"/>
    <x v="8"/>
    <n v="384909"/>
    <x v="0"/>
    <m/>
    <m/>
    <s v="Roody"/>
    <x v="0"/>
    <x v="0"/>
  </r>
  <r>
    <x v="1"/>
    <x v="8"/>
    <n v="380251"/>
    <x v="5"/>
    <m/>
    <m/>
    <m/>
    <x v="3"/>
    <x v="2"/>
  </r>
  <r>
    <x v="1"/>
    <x v="8"/>
    <n v="385128"/>
    <x v="1"/>
    <m/>
    <m/>
    <m/>
    <x v="3"/>
    <x v="2"/>
  </r>
  <r>
    <x v="1"/>
    <x v="8"/>
    <n v="385153"/>
    <x v="1"/>
    <m/>
    <m/>
    <m/>
    <x v="3"/>
    <x v="2"/>
  </r>
  <r>
    <x v="1"/>
    <x v="8"/>
    <n v="385154"/>
    <x v="1"/>
    <m/>
    <m/>
    <m/>
    <x v="3"/>
    <x v="2"/>
  </r>
  <r>
    <x v="1"/>
    <x v="8"/>
    <n v="383167"/>
    <x v="0"/>
    <m/>
    <m/>
    <m/>
    <x v="3"/>
    <x v="2"/>
  </r>
  <r>
    <x v="1"/>
    <x v="8"/>
    <n v="384720"/>
    <x v="0"/>
    <m/>
    <m/>
    <m/>
    <x v="3"/>
    <x v="2"/>
  </r>
  <r>
    <x v="1"/>
    <x v="8"/>
    <n v="385054"/>
    <x v="6"/>
    <m/>
    <m/>
    <m/>
    <x v="3"/>
    <x v="2"/>
  </r>
</pivotCacheRecords>
</file>

<file path=xl/pivotCache/pivotCacheRecords2.xml><?xml version="1.0" encoding="utf-8"?>
<pivotCacheRecords xmlns="http://schemas.openxmlformats.org/spreadsheetml/2006/main" xmlns:r="http://schemas.openxmlformats.org/officeDocument/2006/relationships" count="231">
  <r>
    <x v="0"/>
    <x v="0"/>
    <n v="384226"/>
    <s v="U"/>
    <s v="AED 3000"/>
    <s v="Y"/>
    <s v="Ben"/>
    <s v="Ok"/>
    <x v="0"/>
    <x v="0"/>
    <x v="0"/>
  </r>
  <r>
    <x v="0"/>
    <x v="0"/>
    <n v="384313"/>
    <s v="N"/>
    <s v="NOK 8000"/>
    <s v="N"/>
    <s v="Ben"/>
    <s v="Ok"/>
    <x v="0"/>
    <x v="0"/>
    <x v="0"/>
  </r>
  <r>
    <x v="0"/>
    <x v="0"/>
    <n v="378654"/>
    <s v="U"/>
    <s v="£400"/>
    <s v="Y"/>
    <s v="Ben"/>
    <s v="Ok"/>
    <x v="0"/>
    <x v="0"/>
    <x v="0"/>
  </r>
  <r>
    <x v="0"/>
    <x v="0"/>
    <n v="384315"/>
    <s v="U"/>
    <n v="65"/>
    <s v="Y"/>
    <s v="Ben"/>
    <s v="Ok"/>
    <x v="0"/>
    <x v="0"/>
    <x v="0"/>
  </r>
  <r>
    <x v="0"/>
    <x v="0"/>
    <n v="384319"/>
    <s v="N"/>
    <n v="480"/>
    <s v="Y"/>
    <s v="Ben"/>
    <s v="Could be related to acq"/>
    <x v="1"/>
    <x v="0"/>
    <x v="0"/>
  </r>
  <r>
    <x v="0"/>
    <x v="0"/>
    <n v="384323"/>
    <s v="U"/>
    <n v="250"/>
    <s v="Y"/>
    <s v="Ben"/>
    <s v="Ok"/>
    <x v="0"/>
    <x v="0"/>
    <x v="0"/>
  </r>
  <r>
    <x v="0"/>
    <x v="1"/>
    <n v="384355"/>
    <s v="U"/>
    <n v="122"/>
    <s v="Y"/>
    <s v="Ben"/>
    <s v="Add PRO as UOP"/>
    <x v="1"/>
    <x v="0"/>
    <x v="0"/>
  </r>
  <r>
    <x v="0"/>
    <x v="1"/>
    <n v="384194"/>
    <s v="U"/>
    <n v="40"/>
    <s v="Y"/>
    <s v="Ben"/>
    <s v="Ok"/>
    <x v="0"/>
    <x v="0"/>
    <x v="0"/>
  </r>
  <r>
    <x v="0"/>
    <x v="1"/>
    <n v="379453"/>
    <s v="U"/>
    <n v="550"/>
    <s v="Y"/>
    <s v="Ben"/>
    <s v="Ok"/>
    <x v="0"/>
    <x v="0"/>
    <x v="0"/>
  </r>
  <r>
    <x v="0"/>
    <x v="1"/>
    <n v="384358"/>
    <s v="U"/>
    <n v="272.8"/>
    <s v="Y"/>
    <s v="Ben"/>
    <s v="Ok"/>
    <x v="0"/>
    <x v="0"/>
    <x v="0"/>
  </r>
  <r>
    <x v="0"/>
    <x v="1"/>
    <n v="384360"/>
    <s v="U"/>
    <s v="€3.5bn"/>
    <s v="Y"/>
    <s v="Ben"/>
    <s v="Ok"/>
    <x v="0"/>
    <x v="0"/>
    <x v="0"/>
  </r>
  <r>
    <x v="0"/>
    <x v="1"/>
    <n v="384368"/>
    <s v="U"/>
    <n v="216"/>
    <s v="Y"/>
    <s v="Ben"/>
    <s v="Ok"/>
    <x v="0"/>
    <x v="0"/>
    <x v="0"/>
  </r>
  <r>
    <x v="0"/>
    <x v="1"/>
    <n v="384376"/>
    <s v="U"/>
    <s v="£160"/>
    <s v="Y"/>
    <s v="Ben"/>
    <s v="Ok"/>
    <x v="0"/>
    <x v="0"/>
    <x v="0"/>
  </r>
  <r>
    <x v="0"/>
    <x v="1"/>
    <n v="384381"/>
    <s v="U"/>
    <s v="£200"/>
    <s v="Y"/>
    <s v="Ben"/>
    <s v="Ok"/>
    <x v="0"/>
    <x v="0"/>
    <x v="0"/>
  </r>
  <r>
    <x v="0"/>
    <x v="1"/>
    <n v="384397"/>
    <s v="U"/>
    <m/>
    <s v="Y"/>
    <s v="Ben"/>
    <s v="Ok"/>
    <x v="0"/>
    <x v="0"/>
    <x v="0"/>
  </r>
  <r>
    <x v="0"/>
    <x v="2"/>
    <n v="384636"/>
    <s v="U"/>
    <n v="58.3"/>
    <s v="Y"/>
    <s v="Ben"/>
    <s v="Ok"/>
    <x v="0"/>
    <x v="0"/>
    <x v="0"/>
  </r>
  <r>
    <x v="0"/>
    <x v="2"/>
    <n v="383965"/>
    <s v="U"/>
    <n v="290"/>
    <s v="Y"/>
    <s v="Ben"/>
    <s v="Ok"/>
    <x v="0"/>
    <x v="0"/>
    <x v="0"/>
  </r>
  <r>
    <x v="0"/>
    <x v="2"/>
    <n v="383766"/>
    <s v="U"/>
    <n v="180"/>
    <s v="Y"/>
    <s v="Ben"/>
    <s v="Ok"/>
    <x v="0"/>
    <x v="0"/>
    <x v="0"/>
  </r>
  <r>
    <x v="0"/>
    <x v="2"/>
    <n v="384646"/>
    <s v="U"/>
    <s v="£750"/>
    <s v="Y"/>
    <s v="Ben"/>
    <s v="Ok"/>
    <x v="0"/>
    <x v="0"/>
    <x v="0"/>
  </r>
  <r>
    <x v="0"/>
    <x v="2"/>
    <n v="384647"/>
    <s v="U"/>
    <n v="225"/>
    <s v="Y"/>
    <s v="Ben"/>
    <s v="Ok"/>
    <x v="0"/>
    <x v="0"/>
    <x v="0"/>
  </r>
  <r>
    <x v="0"/>
    <x v="2"/>
    <n v="384649"/>
    <s v="D"/>
    <s v="3800 SEK"/>
    <s v="Y"/>
    <s v="Ben"/>
    <m/>
    <x v="1"/>
    <x v="0"/>
    <x v="0"/>
  </r>
  <r>
    <x v="0"/>
    <x v="2"/>
    <n v="378513"/>
    <s v="U"/>
    <n v="1435"/>
    <s v="Y"/>
    <s v="Ben"/>
    <s v="Ok"/>
    <x v="0"/>
    <x v="0"/>
    <x v="0"/>
  </r>
  <r>
    <x v="0"/>
    <x v="2"/>
    <n v="384272"/>
    <s v="U"/>
    <n v="3199"/>
    <s v="Y"/>
    <s v="Ben"/>
    <s v="Ok"/>
    <x v="0"/>
    <x v="0"/>
    <x v="0"/>
  </r>
  <r>
    <x v="0"/>
    <x v="2"/>
    <n v="384655"/>
    <s v="U"/>
    <s v="£100"/>
    <s v="Y"/>
    <s v="Ben"/>
    <s v="Ok"/>
    <x v="0"/>
    <x v="0"/>
    <x v="0"/>
  </r>
  <r>
    <x v="0"/>
    <x v="2"/>
    <n v="384657"/>
    <s v="U"/>
    <s v="£225"/>
    <s v="Y"/>
    <s v="Ben"/>
    <s v="Ok"/>
    <x v="0"/>
    <x v="0"/>
    <x v="0"/>
  </r>
  <r>
    <x v="0"/>
    <x v="2"/>
    <n v="383728"/>
    <s v="U"/>
    <n v="725"/>
    <s v="Y"/>
    <s v="Ben"/>
    <s v="Maturity for 2nd tranche is 2022"/>
    <x v="1"/>
    <x v="0"/>
    <x v="0"/>
  </r>
  <r>
    <x v="0"/>
    <x v="3"/>
    <n v="383767"/>
    <s v="U"/>
    <s v="€300 + $550"/>
    <s v="Y"/>
    <s v="Ben"/>
    <s v="Ok"/>
    <x v="0"/>
    <x v="1"/>
    <x v="0"/>
  </r>
  <r>
    <x v="0"/>
    <x v="3"/>
    <n v="384733"/>
    <s v="U"/>
    <s v="£275"/>
    <s v="Y"/>
    <s v="Ben"/>
    <s v="Ok"/>
    <x v="0"/>
    <x v="1"/>
    <x v="0"/>
  </r>
  <r>
    <x v="0"/>
    <x v="3"/>
    <n v="384313"/>
    <s v="U"/>
    <s v="NOK 8000"/>
    <s v="Y"/>
    <s v="Ben"/>
    <s v="Ok"/>
    <x v="0"/>
    <x v="1"/>
    <x v="0"/>
  </r>
  <r>
    <x v="0"/>
    <x v="3"/>
    <n v="384745"/>
    <s v="U"/>
    <n v="160"/>
    <s v="Y"/>
    <s v="Ben"/>
    <s v="Ok"/>
    <x v="0"/>
    <x v="1"/>
    <x v="0"/>
  </r>
  <r>
    <x v="0"/>
    <x v="3"/>
    <n v="382977"/>
    <s v="U"/>
    <n v="400"/>
    <s v="Y"/>
    <s v="Ben"/>
    <s v="Ok"/>
    <x v="0"/>
    <x v="1"/>
    <x v="0"/>
  </r>
  <r>
    <x v="0"/>
    <x v="3"/>
    <n v="384215"/>
    <s v="U"/>
    <n v="179"/>
    <s v="Y"/>
    <s v="Ben"/>
    <s v="Ok"/>
    <x v="0"/>
    <x v="1"/>
    <x v="0"/>
  </r>
  <r>
    <x v="0"/>
    <x v="3"/>
    <n v="384222"/>
    <s v="U"/>
    <n v="170"/>
    <s v="Y"/>
    <s v="Ben"/>
    <s v="Ok"/>
    <x v="0"/>
    <x v="1"/>
    <x v="0"/>
  </r>
  <r>
    <x v="0"/>
    <x v="3"/>
    <n v="383719"/>
    <s v="U"/>
    <n v="750"/>
    <s v="Y"/>
    <s v="Ben"/>
    <s v="To change to IG as TR +2nd tranche is DBT  &amp; 1st is REF ??"/>
    <x v="1"/>
    <x v="1"/>
    <x v="0"/>
  </r>
  <r>
    <x v="0"/>
    <x v="4"/>
    <n v="384814"/>
    <s v="U"/>
    <n v="29"/>
    <s v="Y"/>
    <s v="Ben"/>
    <s v="Ok"/>
    <x v="0"/>
    <x v="1"/>
    <x v="0"/>
  </r>
  <r>
    <x v="0"/>
    <x v="4"/>
    <n v="384129"/>
    <s v="U"/>
    <n v="250"/>
    <s v="Y"/>
    <s v="Ben"/>
    <s v="To check if Duplicate with #378725 +take data from othe sub too. + link to previous deal"/>
    <x v="1"/>
    <x v="1"/>
    <x v="0"/>
  </r>
  <r>
    <x v="0"/>
    <x v="4"/>
    <n v="383930"/>
    <s v="U"/>
    <n v="300"/>
    <s v="Y"/>
    <s v="Ben"/>
    <s v="Ok"/>
    <x v="0"/>
    <x v="1"/>
    <x v="0"/>
  </r>
  <r>
    <x v="0"/>
    <x v="4"/>
    <n v="384834"/>
    <s v="N"/>
    <n v="700"/>
    <s v="Y"/>
    <s v="Ben"/>
    <s v="Ok"/>
    <x v="0"/>
    <x v="1"/>
    <x v="0"/>
  </r>
  <r>
    <x v="0"/>
    <x v="4"/>
    <n v="384837"/>
    <s v="U"/>
    <s v="£20"/>
    <s v="Y"/>
    <s v="Ben"/>
    <s v="Ok"/>
    <x v="0"/>
    <x v="1"/>
    <x v="0"/>
  </r>
  <r>
    <x v="0"/>
    <x v="4"/>
    <n v="384840"/>
    <s v="U"/>
    <s v="£75"/>
    <s v="Y"/>
    <s v="Ben"/>
    <s v="Ok"/>
    <x v="0"/>
    <x v="1"/>
    <x v="0"/>
  </r>
  <r>
    <x v="0"/>
    <x v="4"/>
    <n v="384841"/>
    <s v="U"/>
    <s v="£75"/>
    <s v="Y"/>
    <s v="Ben"/>
    <s v="Ok"/>
    <x v="0"/>
    <x v="1"/>
    <x v="0"/>
  </r>
  <r>
    <x v="0"/>
    <x v="4"/>
    <n v="384843"/>
    <s v="U"/>
    <s v="£150"/>
    <s v="Y"/>
    <s v="Ben"/>
    <s v="Ok"/>
    <x v="0"/>
    <x v="1"/>
    <x v="0"/>
  </r>
  <r>
    <x v="0"/>
    <x v="4"/>
    <n v="384848"/>
    <s v="U"/>
    <n v="30"/>
    <s v="Y"/>
    <s v="Ben"/>
    <s v="Ok"/>
    <x v="0"/>
    <x v="1"/>
    <x v="0"/>
  </r>
  <r>
    <x v="0"/>
    <x v="4"/>
    <n v="384853"/>
    <s v="U"/>
    <n v="105"/>
    <s v="Y"/>
    <s v="Ben"/>
    <s v="Ok"/>
    <x v="0"/>
    <x v="1"/>
    <x v="0"/>
  </r>
  <r>
    <x v="0"/>
    <x v="5"/>
    <n v="383236"/>
    <s v="U"/>
    <n v="262"/>
    <s v="Y"/>
    <s v="Ben"/>
    <s v="Ok"/>
    <x v="0"/>
    <x v="1"/>
    <x v="0"/>
  </r>
  <r>
    <x v="0"/>
    <x v="5"/>
    <n v="384894"/>
    <s v="U"/>
    <n v="64"/>
    <s v="Y"/>
    <s v="Ben"/>
    <s v="Ok"/>
    <x v="0"/>
    <x v="1"/>
    <x v="0"/>
  </r>
  <r>
    <x v="0"/>
    <x v="5"/>
    <n v="380856"/>
    <s v="U"/>
    <s v="€1120 + $890"/>
    <s v="Y"/>
    <s v="Ben"/>
    <s v="Ok"/>
    <x v="0"/>
    <x v="1"/>
    <x v="0"/>
  </r>
  <r>
    <x v="0"/>
    <x v="5"/>
    <n v="383767"/>
    <s v="U"/>
    <s v="€300 + $500"/>
    <s v="Y"/>
    <s v="Ben"/>
    <s v="Ok"/>
    <x v="0"/>
    <x v="1"/>
    <x v="0"/>
  </r>
  <r>
    <x v="0"/>
    <x v="5"/>
    <n v="384647"/>
    <s v="U"/>
    <n v="225"/>
    <s v="Y"/>
    <s v="Ben"/>
    <s v="Ok"/>
    <x v="0"/>
    <x v="1"/>
    <x v="0"/>
  </r>
  <r>
    <x v="0"/>
    <x v="5"/>
    <n v="384908"/>
    <s v="U"/>
    <s v="£660"/>
    <s v="Y"/>
    <s v="Ben"/>
    <s v="Ok"/>
    <x v="0"/>
    <x v="1"/>
    <x v="0"/>
  </r>
  <r>
    <x v="0"/>
    <x v="5"/>
    <n v="384910"/>
    <s v="U"/>
    <n v="94.5"/>
    <s v="Y"/>
    <s v="Ben"/>
    <s v="Ok"/>
    <x v="0"/>
    <x v="1"/>
    <x v="0"/>
  </r>
  <r>
    <x v="0"/>
    <x v="5"/>
    <n v="384733"/>
    <s v="U"/>
    <s v="£400"/>
    <s v="Y"/>
    <s v="Ben"/>
    <s v="Ok"/>
    <x v="0"/>
    <x v="1"/>
    <x v="0"/>
  </r>
  <r>
    <x v="0"/>
    <x v="5"/>
    <n v="317970"/>
    <s v="U"/>
    <s v="£275"/>
    <s v="Y"/>
    <s v="Ben"/>
    <s v="Ok"/>
    <x v="0"/>
    <x v="1"/>
    <x v="0"/>
  </r>
  <r>
    <x v="0"/>
    <x v="5"/>
    <n v="191156"/>
    <s v="U"/>
    <s v="£205"/>
    <s v="Y"/>
    <s v="Ben"/>
    <s v="Ok"/>
    <x v="0"/>
    <x v="1"/>
    <x v="0"/>
  </r>
  <r>
    <x v="0"/>
    <x v="5"/>
    <n v="384887"/>
    <s v="U"/>
    <s v="£138"/>
    <s v="Y"/>
    <s v="Ben"/>
    <s v="Ok"/>
    <x v="0"/>
    <x v="1"/>
    <x v="0"/>
  </r>
  <r>
    <x v="0"/>
    <x v="5"/>
    <n v="383906"/>
    <s v="U"/>
    <n v="525"/>
    <s v="Y"/>
    <s v="Ben"/>
    <s v="Ok"/>
    <x v="0"/>
    <x v="1"/>
    <x v="0"/>
  </r>
  <r>
    <x v="0"/>
    <x v="5"/>
    <n v="383728"/>
    <s v="U"/>
    <m/>
    <s v="Y"/>
    <s v="Ben"/>
    <s v="Ok"/>
    <x v="0"/>
    <x v="1"/>
    <x v="0"/>
  </r>
  <r>
    <x v="0"/>
    <x v="6"/>
    <n v="384963"/>
    <s v="U"/>
    <n v="17"/>
    <s v="Y"/>
    <s v="Ben"/>
    <m/>
    <x v="1"/>
    <x v="1"/>
    <x v="0"/>
  </r>
  <r>
    <x v="0"/>
    <x v="6"/>
    <n v="384967"/>
    <s v="U"/>
    <n v="160"/>
    <s v="Y"/>
    <s v="Ben"/>
    <m/>
    <x v="1"/>
    <x v="1"/>
    <x v="0"/>
  </r>
  <r>
    <x v="0"/>
    <x v="6"/>
    <n v="383719"/>
    <s v="U"/>
    <n v="750"/>
    <s v="Y"/>
    <s v="Ben"/>
    <m/>
    <x v="1"/>
    <x v="1"/>
    <x v="0"/>
  </r>
  <r>
    <x v="0"/>
    <x v="6"/>
    <n v="384908"/>
    <s v="U"/>
    <s v="£660"/>
    <s v="Y"/>
    <s v="Ben"/>
    <m/>
    <x v="1"/>
    <x v="1"/>
    <x v="0"/>
  </r>
  <r>
    <x v="0"/>
    <x v="6"/>
    <n v="384974"/>
    <s v="U"/>
    <n v="12.4"/>
    <s v="Y"/>
    <s v="Ben"/>
    <m/>
    <x v="1"/>
    <x v="1"/>
    <x v="0"/>
  </r>
  <r>
    <x v="0"/>
    <x v="6"/>
    <n v="381429"/>
    <s v="U"/>
    <s v="£350"/>
    <s v="Y"/>
    <s v="Ben"/>
    <m/>
    <x v="1"/>
    <x v="1"/>
    <x v="0"/>
  </r>
  <r>
    <x v="0"/>
    <x v="6"/>
    <n v="384975"/>
    <s v="U"/>
    <n v="650"/>
    <s v="Y"/>
    <s v="Ben"/>
    <m/>
    <x v="1"/>
    <x v="1"/>
    <x v="0"/>
  </r>
  <r>
    <x v="0"/>
    <x v="6"/>
    <n v="381042"/>
    <s v="U"/>
    <n v="140"/>
    <s v="Y"/>
    <s v="Ben"/>
    <m/>
    <x v="1"/>
    <x v="1"/>
    <x v="0"/>
  </r>
  <r>
    <x v="0"/>
    <x v="6"/>
    <n v="384978"/>
    <s v="U"/>
    <s v="£40"/>
    <s v="Y"/>
    <s v="Ben"/>
    <m/>
    <x v="1"/>
    <x v="1"/>
    <x v="0"/>
  </r>
  <r>
    <x v="0"/>
    <x v="6"/>
    <n v="384843"/>
    <s v="U"/>
    <s v="£150"/>
    <s v="Y"/>
    <s v="Ben"/>
    <m/>
    <x v="1"/>
    <x v="1"/>
    <x v="0"/>
  </r>
  <r>
    <x v="0"/>
    <x v="6"/>
    <n v="384981"/>
    <s v="U"/>
    <s v="£35"/>
    <s v="Y"/>
    <s v="Ben"/>
    <m/>
    <x v="1"/>
    <x v="1"/>
    <x v="0"/>
  </r>
  <r>
    <x v="0"/>
    <x v="6"/>
    <n v="384912"/>
    <s v="U"/>
    <n v="85"/>
    <s v="Y"/>
    <s v="Ben"/>
    <m/>
    <x v="1"/>
    <x v="1"/>
    <x v="0"/>
  </r>
  <r>
    <x v="0"/>
    <x v="6"/>
    <n v="384987"/>
    <s v="U"/>
    <n v="240"/>
    <s v="Y"/>
    <s v="Ben"/>
    <m/>
    <x v="1"/>
    <x v="1"/>
    <x v="0"/>
  </r>
  <r>
    <x v="0"/>
    <x v="6"/>
    <n v="362242"/>
    <s v="U"/>
    <n v="15"/>
    <s v="Y"/>
    <s v="Ben"/>
    <m/>
    <x v="1"/>
    <x v="1"/>
    <x v="0"/>
  </r>
  <r>
    <x v="0"/>
    <x v="6"/>
    <n v="384989"/>
    <s v="U"/>
    <n v="109"/>
    <s v="Y"/>
    <s v="Ben"/>
    <m/>
    <x v="1"/>
    <x v="1"/>
    <x v="0"/>
  </r>
  <r>
    <x v="0"/>
    <x v="7"/>
    <n v="385017"/>
    <s v="U"/>
    <n v="5000"/>
    <s v="Y"/>
    <s v="Ben"/>
    <s v="Ok"/>
    <x v="0"/>
    <x v="1"/>
    <x v="0"/>
  </r>
  <r>
    <x v="0"/>
    <x v="7"/>
    <n v="385027"/>
    <s v="U"/>
    <n v="1295"/>
    <s v="Y"/>
    <s v="Roody"/>
    <s v="Ok"/>
    <x v="0"/>
    <x v="1"/>
    <x v="0"/>
  </r>
  <r>
    <x v="0"/>
    <x v="7"/>
    <n v="380943"/>
    <s v="U"/>
    <n v="200"/>
    <s v="Y"/>
    <s v="Roody"/>
    <s v="Ok"/>
    <x v="0"/>
    <x v="1"/>
    <x v="0"/>
  </r>
  <r>
    <x v="0"/>
    <x v="7"/>
    <n v="385037"/>
    <s v="U"/>
    <n v="50"/>
    <s v="Y"/>
    <s v="Roody"/>
    <s v="Ok"/>
    <x v="0"/>
    <x v="1"/>
    <x v="0"/>
  </r>
  <r>
    <x v="0"/>
    <x v="7"/>
    <n v="381889"/>
    <s v="U"/>
    <n v="15"/>
    <s v="Y"/>
    <s v="Roody"/>
    <s v="Ok"/>
    <x v="0"/>
    <x v="1"/>
    <x v="0"/>
  </r>
  <r>
    <x v="0"/>
    <x v="7"/>
    <n v="383242"/>
    <s v="U"/>
    <s v="£185"/>
    <s v="Y"/>
    <s v="Roody"/>
    <s v="Ok"/>
    <x v="0"/>
    <x v="1"/>
    <x v="0"/>
  </r>
  <r>
    <x v="0"/>
    <x v="7"/>
    <n v="385043"/>
    <s v="U"/>
    <n v="500"/>
    <s v="Y"/>
    <s v="Roody"/>
    <s v="Ok"/>
    <x v="0"/>
    <x v="1"/>
    <x v="0"/>
  </r>
  <r>
    <x v="0"/>
    <x v="7"/>
    <n v="385047"/>
    <s v="U"/>
    <n v="300"/>
    <s v="Y"/>
    <s v="Roody"/>
    <s v="Ok"/>
    <x v="0"/>
    <x v="1"/>
    <x v="0"/>
  </r>
  <r>
    <x v="0"/>
    <x v="7"/>
    <n v="380170"/>
    <s v="U"/>
    <n v="245"/>
    <s v="Y"/>
    <s v="Roody"/>
    <s v="Ok"/>
    <x v="0"/>
    <x v="1"/>
    <x v="0"/>
  </r>
  <r>
    <x v="0"/>
    <x v="7"/>
    <n v="385054"/>
    <s v="D"/>
    <n v="105"/>
    <s v="Y"/>
    <s v="Roody"/>
    <s v="Ok"/>
    <x v="0"/>
    <x v="1"/>
    <x v="0"/>
  </r>
  <r>
    <x v="0"/>
    <x v="8"/>
    <n v="383236"/>
    <s v="U"/>
    <n v="262"/>
    <s v="Y"/>
    <s v="Ben"/>
    <m/>
    <x v="1"/>
    <x v="2"/>
    <x v="0"/>
  </r>
  <r>
    <x v="0"/>
    <x v="8"/>
    <n v="383898"/>
    <s v="U"/>
    <n v="26"/>
    <s v="Y"/>
    <s v="Ben"/>
    <m/>
    <x v="1"/>
    <x v="2"/>
    <x v="0"/>
  </r>
  <r>
    <x v="0"/>
    <x v="8"/>
    <n v="381426"/>
    <s v="U"/>
    <n v="1537"/>
    <s v="Y"/>
    <s v="Ben"/>
    <m/>
    <x v="1"/>
    <x v="2"/>
    <x v="0"/>
  </r>
  <r>
    <x v="0"/>
    <x v="8"/>
    <n v="383633"/>
    <s v="U"/>
    <s v="$750 + €335"/>
    <s v="Y"/>
    <s v="Ben"/>
    <m/>
    <x v="1"/>
    <x v="2"/>
    <x v="0"/>
  </r>
  <r>
    <x v="0"/>
    <x v="8"/>
    <n v="385115"/>
    <s v="U"/>
    <n v="20"/>
    <s v="Y"/>
    <s v="Ben"/>
    <m/>
    <x v="1"/>
    <x v="2"/>
    <x v="0"/>
  </r>
  <r>
    <x v="0"/>
    <x v="8"/>
    <n v="385118"/>
    <s v="U"/>
    <n v="56.4"/>
    <s v="Y"/>
    <s v="Ben"/>
    <m/>
    <x v="1"/>
    <x v="2"/>
    <x v="0"/>
  </r>
  <r>
    <x v="0"/>
    <x v="8"/>
    <n v="385120"/>
    <s v="U"/>
    <s v="£55.887"/>
    <s v="Y"/>
    <s v="Ben"/>
    <m/>
    <x v="1"/>
    <x v="2"/>
    <x v="0"/>
  </r>
  <r>
    <x v="0"/>
    <x v="8"/>
    <n v="385124"/>
    <s v="U"/>
    <s v="CHF 200"/>
    <s v="Y"/>
    <s v="Ben"/>
    <m/>
    <x v="1"/>
    <x v="2"/>
    <x v="0"/>
  </r>
  <r>
    <x v="0"/>
    <x v="8"/>
    <n v="374690"/>
    <s v="U"/>
    <n v="630"/>
    <s v="Y"/>
    <s v="Ben"/>
    <m/>
    <x v="1"/>
    <x v="2"/>
    <x v="0"/>
  </r>
  <r>
    <x v="0"/>
    <x v="8"/>
    <n v="376347"/>
    <s v="U"/>
    <n v="28.11"/>
    <s v="Y"/>
    <s v="Ben"/>
    <m/>
    <x v="1"/>
    <x v="2"/>
    <x v="0"/>
  </r>
  <r>
    <x v="0"/>
    <x v="8"/>
    <n v="385126"/>
    <s v="U"/>
    <s v="£225"/>
    <s v="Y"/>
    <s v="Ben"/>
    <m/>
    <x v="1"/>
    <x v="2"/>
    <x v="0"/>
  </r>
  <r>
    <x v="0"/>
    <x v="8"/>
    <n v="376878"/>
    <s v="U"/>
    <n v="22.472999999999999"/>
    <s v="Y"/>
    <s v="Ben"/>
    <m/>
    <x v="1"/>
    <x v="2"/>
    <x v="0"/>
  </r>
  <r>
    <x v="0"/>
    <x v="8"/>
    <n v="385129"/>
    <s v="U"/>
    <s v="£365"/>
    <s v="Y"/>
    <s v="Ben"/>
    <m/>
    <x v="1"/>
    <x v="2"/>
    <x v="0"/>
  </r>
  <r>
    <x v="0"/>
    <x v="8"/>
    <n v="385138"/>
    <s v="N"/>
    <n v="50"/>
    <s v="N"/>
    <s v="Ben"/>
    <m/>
    <x v="1"/>
    <x v="2"/>
    <x v="0"/>
  </r>
  <r>
    <x v="0"/>
    <x v="8"/>
    <n v="385157"/>
    <s v="N"/>
    <n v="250"/>
    <s v="N"/>
    <s v="Ben"/>
    <m/>
    <x v="1"/>
    <x v="2"/>
    <x v="0"/>
  </r>
  <r>
    <x v="0"/>
    <x v="8"/>
    <n v="384893"/>
    <s v="U"/>
    <n v="1200"/>
    <s v="N"/>
    <s v="Ben"/>
    <m/>
    <x v="1"/>
    <x v="2"/>
    <x v="0"/>
  </r>
  <r>
    <x v="0"/>
    <x v="8"/>
    <n v="385163"/>
    <s v="N"/>
    <n v="250"/>
    <s v="N"/>
    <s v="Ben"/>
    <m/>
    <x v="1"/>
    <x v="2"/>
    <x v="0"/>
  </r>
  <r>
    <x v="0"/>
    <x v="8"/>
    <n v="380552"/>
    <s v="U"/>
    <n v="140"/>
    <s v="Y"/>
    <s v="Ben"/>
    <m/>
    <x v="1"/>
    <x v="2"/>
    <x v="0"/>
  </r>
  <r>
    <x v="1"/>
    <x v="1"/>
    <n v="384353"/>
    <s v="N"/>
    <m/>
    <m/>
    <s v="Ben"/>
    <s v="Ok"/>
    <x v="0"/>
    <x v="0"/>
    <x v="0"/>
  </r>
  <r>
    <x v="1"/>
    <x v="1"/>
    <n v="383387"/>
    <s v="K"/>
    <m/>
    <m/>
    <s v="Ben"/>
    <m/>
    <x v="1"/>
    <x v="0"/>
    <x v="0"/>
  </r>
  <r>
    <x v="1"/>
    <x v="1"/>
    <n v="382649"/>
    <s v="K"/>
    <m/>
    <m/>
    <s v="Ben"/>
    <m/>
    <x v="1"/>
    <x v="0"/>
    <x v="0"/>
  </r>
  <r>
    <x v="1"/>
    <x v="1"/>
    <n v="384357"/>
    <s v="N"/>
    <m/>
    <m/>
    <s v="Ben"/>
    <s v="Ok"/>
    <x v="0"/>
    <x v="0"/>
    <x v="0"/>
  </r>
  <r>
    <x v="1"/>
    <x v="1"/>
    <n v="384203"/>
    <s v="U"/>
    <m/>
    <m/>
    <s v="Ben"/>
    <s v="Tenor is 14"/>
    <x v="1"/>
    <x v="0"/>
    <x v="0"/>
  </r>
  <r>
    <x v="1"/>
    <x v="1"/>
    <n v="379453"/>
    <s v="U"/>
    <m/>
    <m/>
    <s v="Ben"/>
    <s v="Ok"/>
    <x v="0"/>
    <x v="0"/>
    <x v="0"/>
  </r>
  <r>
    <x v="1"/>
    <x v="1"/>
    <n v="384362"/>
    <s v="N"/>
    <m/>
    <m/>
    <s v="Ben"/>
    <s v="Ok"/>
    <x v="0"/>
    <x v="0"/>
    <x v="0"/>
  </r>
  <r>
    <x v="1"/>
    <x v="1"/>
    <n v="384268"/>
    <s v="U"/>
    <m/>
    <m/>
    <s v="Ben"/>
    <s v="To update Uop"/>
    <x v="1"/>
    <x v="0"/>
    <x v="0"/>
  </r>
  <r>
    <x v="1"/>
    <x v="1"/>
    <n v="382380"/>
    <s v="U"/>
    <m/>
    <m/>
    <s v="Ben"/>
    <s v="Ok"/>
    <x v="0"/>
    <x v="0"/>
    <x v="0"/>
  </r>
  <r>
    <x v="1"/>
    <x v="1"/>
    <n v="384280"/>
    <s v="U"/>
    <m/>
    <m/>
    <s v="Ben"/>
    <s v="Ok"/>
    <x v="0"/>
    <x v="0"/>
    <x v="0"/>
  </r>
  <r>
    <x v="1"/>
    <x v="1"/>
    <n v="383728"/>
    <s v="U"/>
    <m/>
    <m/>
    <s v="Ben"/>
    <s v="Ok"/>
    <x v="0"/>
    <x v="0"/>
    <x v="0"/>
  </r>
  <r>
    <x v="1"/>
    <x v="1"/>
    <n v="384068"/>
    <s v="U"/>
    <m/>
    <m/>
    <s v="Ben"/>
    <s v="Ok"/>
    <x v="0"/>
    <x v="0"/>
    <x v="0"/>
  </r>
  <r>
    <x v="1"/>
    <x v="1"/>
    <n v="381760"/>
    <s v="U"/>
    <m/>
    <m/>
    <s v="Ben"/>
    <s v="Is 2nd tranche a bilateral ?"/>
    <x v="1"/>
    <x v="0"/>
    <x v="0"/>
  </r>
  <r>
    <x v="1"/>
    <x v="1"/>
    <n v="383355"/>
    <s v="U"/>
    <m/>
    <m/>
    <s v="Ben"/>
    <s v="Ok"/>
    <x v="0"/>
    <x v="0"/>
    <x v="0"/>
  </r>
  <r>
    <x v="1"/>
    <x v="1"/>
    <n v="384384"/>
    <s v="N"/>
    <m/>
    <m/>
    <s v="Ben"/>
    <s v="Club deal + no Bookrunner BR eligible = N"/>
    <x v="1"/>
    <x v="0"/>
    <x v="0"/>
  </r>
  <r>
    <x v="1"/>
    <x v="1"/>
    <n v="384356"/>
    <s v="U"/>
    <m/>
    <m/>
    <s v="Ben"/>
    <s v="Ok"/>
    <x v="0"/>
    <x v="0"/>
    <x v="0"/>
  </r>
  <r>
    <x v="1"/>
    <x v="1"/>
    <n v="384394"/>
    <s v="N"/>
    <m/>
    <m/>
    <s v="Ben"/>
    <s v="Where is arranger mentioned on submission ?"/>
    <x v="1"/>
    <x v="0"/>
    <x v="0"/>
  </r>
  <r>
    <x v="1"/>
    <x v="9"/>
    <n v="384457"/>
    <s v="N"/>
    <m/>
    <m/>
    <s v="Ben"/>
    <s v=" Check if the deal is an amendment as previous deal is very close"/>
    <x v="1"/>
    <x v="0"/>
    <x v="0"/>
  </r>
  <r>
    <x v="1"/>
    <x v="9"/>
    <n v="384464"/>
    <s v="N"/>
    <m/>
    <m/>
    <s v="Ben"/>
    <s v=" Need to check  borrower as  Toscafund Ltd is acquiring a minority share."/>
    <x v="1"/>
    <x v="0"/>
    <x v="0"/>
  </r>
  <r>
    <x v="1"/>
    <x v="9"/>
    <n v="384473"/>
    <s v="N"/>
    <m/>
    <m/>
    <s v="Ben"/>
    <s v="Ok"/>
    <x v="0"/>
    <x v="0"/>
    <x v="0"/>
  </r>
  <r>
    <x v="1"/>
    <x v="9"/>
    <n v="384475"/>
    <s v="N"/>
    <m/>
    <m/>
    <s v="Ben"/>
    <s v="Ok"/>
    <x v="0"/>
    <x v="0"/>
    <x v="0"/>
  </r>
  <r>
    <x v="1"/>
    <x v="9"/>
    <n v="384473"/>
    <s v="S"/>
    <m/>
    <m/>
    <s v="Ben"/>
    <m/>
    <x v="1"/>
    <x v="0"/>
    <x v="0"/>
  </r>
  <r>
    <x v="1"/>
    <x v="9"/>
    <n v="384478"/>
    <s v="N"/>
    <m/>
    <m/>
    <s v="Ben"/>
    <s v="Missing one tranche"/>
    <x v="1"/>
    <x v="0"/>
    <x v="0"/>
  </r>
  <r>
    <x v="1"/>
    <x v="9"/>
    <n v="384487"/>
    <s v="N"/>
    <m/>
    <m/>
    <s v="Ben"/>
    <s v="Ok"/>
    <x v="0"/>
    <x v="0"/>
    <x v="0"/>
  </r>
  <r>
    <x v="1"/>
    <x v="9"/>
    <n v="384490"/>
    <s v="N"/>
    <m/>
    <m/>
    <s v="Ben"/>
    <s v="Ok"/>
    <x v="0"/>
    <x v="0"/>
    <x v="0"/>
  </r>
  <r>
    <x v="1"/>
    <x v="9"/>
    <n v="381760"/>
    <s v="S"/>
    <m/>
    <m/>
    <s v="Ben"/>
    <m/>
    <x v="1"/>
    <x v="0"/>
    <x v="0"/>
  </r>
  <r>
    <x v="1"/>
    <x v="9"/>
    <n v="382297"/>
    <s v="K"/>
    <m/>
    <m/>
    <s v="Ben"/>
    <m/>
    <x v="1"/>
    <x v="0"/>
    <x v="0"/>
  </r>
  <r>
    <x v="1"/>
    <x v="9"/>
    <n v="384282"/>
    <s v="K"/>
    <m/>
    <m/>
    <s v="Ben"/>
    <m/>
    <x v="1"/>
    <x v="0"/>
    <x v="0"/>
  </r>
  <r>
    <x v="1"/>
    <x v="9"/>
    <n v="383768"/>
    <s v="K"/>
    <m/>
    <m/>
    <s v="Ben"/>
    <m/>
    <x v="1"/>
    <x v="0"/>
    <x v="0"/>
  </r>
  <r>
    <x v="1"/>
    <x v="9"/>
    <n v="384291"/>
    <s v="U"/>
    <m/>
    <m/>
    <s v="Ben"/>
    <s v=" 2n lien subordinated"/>
    <x v="1"/>
    <x v="0"/>
    <x v="0"/>
  </r>
  <r>
    <x v="1"/>
    <x v="9"/>
    <n v="384272"/>
    <s v="U"/>
    <m/>
    <m/>
    <s v="Ben"/>
    <s v="Ok"/>
    <x v="0"/>
    <x v="0"/>
    <x v="0"/>
  </r>
  <r>
    <x v="1"/>
    <x v="9"/>
    <n v="384384"/>
    <s v="S"/>
    <m/>
    <m/>
    <s v="Ben"/>
    <m/>
    <x v="1"/>
    <x v="0"/>
    <x v="0"/>
  </r>
  <r>
    <x v="1"/>
    <x v="9"/>
    <n v="384511"/>
    <s v="N"/>
    <m/>
    <m/>
    <s v="Ben"/>
    <s v=" It is mentioned PF team –to check "/>
    <x v="1"/>
    <x v="0"/>
    <x v="0"/>
  </r>
  <r>
    <x v="1"/>
    <x v="9"/>
    <n v="383599"/>
    <s v="S"/>
    <m/>
    <m/>
    <s v="Ben"/>
    <m/>
    <x v="1"/>
    <x v="0"/>
    <x v="0"/>
  </r>
  <r>
    <x v="1"/>
    <x v="9"/>
    <n v="383764"/>
    <s v="U"/>
    <m/>
    <m/>
    <s v="Ben"/>
    <s v="Ok"/>
    <x v="0"/>
    <x v="0"/>
    <x v="0"/>
  </r>
  <r>
    <x v="1"/>
    <x v="10"/>
    <n v="384566"/>
    <s v="N"/>
    <m/>
    <m/>
    <s v="Ben"/>
    <s v="Ok"/>
    <x v="0"/>
    <x v="0"/>
    <x v="0"/>
  </r>
  <r>
    <x v="1"/>
    <x v="10"/>
    <n v="384573"/>
    <s v="N"/>
    <m/>
    <m/>
    <s v="Ben"/>
    <s v="Ok"/>
    <x v="0"/>
    <x v="0"/>
    <x v="0"/>
  </r>
  <r>
    <x v="1"/>
    <x v="10"/>
    <n v="384360"/>
    <s v="K"/>
    <m/>
    <m/>
    <s v="Ben"/>
    <m/>
    <x v="1"/>
    <x v="0"/>
    <x v="0"/>
  </r>
  <r>
    <x v="1"/>
    <x v="10"/>
    <n v="379130"/>
    <s v="U"/>
    <m/>
    <m/>
    <s v="Ben"/>
    <s v="Ok"/>
    <x v="0"/>
    <x v="0"/>
    <x v="0"/>
  </r>
  <r>
    <x v="1"/>
    <x v="10"/>
    <n v="384381"/>
    <s v="U"/>
    <m/>
    <m/>
    <s v="Ben"/>
    <s v="Ok"/>
    <x v="0"/>
    <x v="0"/>
    <x v="0"/>
  </r>
  <r>
    <x v="1"/>
    <x v="10"/>
    <n v="384578"/>
    <s v="N"/>
    <m/>
    <m/>
    <s v="Ben"/>
    <s v="Ok"/>
    <x v="0"/>
    <x v="0"/>
    <x v="0"/>
  </r>
  <r>
    <x v="1"/>
    <x v="10"/>
    <n v="384580"/>
    <s v="N"/>
    <m/>
    <m/>
    <s v="Ben"/>
    <s v="Ok"/>
    <x v="0"/>
    <x v="0"/>
    <x v="0"/>
  </r>
  <r>
    <x v="1"/>
    <x v="10"/>
    <n v="384583"/>
    <s v="N"/>
    <m/>
    <m/>
    <s v="Ben"/>
    <s v="Ok"/>
    <x v="0"/>
    <x v="0"/>
    <x v="0"/>
  </r>
  <r>
    <x v="1"/>
    <x v="10"/>
    <n v="384593"/>
    <s v="N"/>
    <m/>
    <m/>
    <s v="Ben"/>
    <s v="Ok"/>
    <x v="0"/>
    <x v="0"/>
    <x v="0"/>
  </r>
  <r>
    <x v="1"/>
    <x v="10"/>
    <n v="384598"/>
    <s v="N"/>
    <m/>
    <m/>
    <s v="Ben"/>
    <s v="Ok"/>
    <x v="0"/>
    <x v="0"/>
    <x v="0"/>
  </r>
  <r>
    <x v="1"/>
    <x v="10"/>
    <n v="384602"/>
    <s v="N"/>
    <m/>
    <m/>
    <s v="Ben"/>
    <s v="Ok"/>
    <x v="0"/>
    <x v="0"/>
    <x v="0"/>
  </r>
  <r>
    <x v="1"/>
    <x v="10"/>
    <n v="384604"/>
    <s v="N"/>
    <m/>
    <m/>
    <s v="Ben"/>
    <s v="Why IG ?"/>
    <x v="1"/>
    <x v="0"/>
    <x v="0"/>
  </r>
  <r>
    <x v="1"/>
    <x v="10"/>
    <n v="384605"/>
    <s v="N"/>
    <m/>
    <m/>
    <s v="Ben"/>
    <s v="Why LVG ?"/>
    <x v="1"/>
    <x v="0"/>
    <x v="0"/>
  </r>
  <r>
    <x v="1"/>
    <x v="10"/>
    <n v="384607"/>
    <s v="N"/>
    <m/>
    <m/>
    <s v="Ben"/>
    <s v="Ok"/>
    <x v="0"/>
    <x v="0"/>
    <x v="0"/>
  </r>
  <r>
    <x v="1"/>
    <x v="10"/>
    <n v="384357"/>
    <s v="S"/>
    <m/>
    <m/>
    <s v="Ben"/>
    <m/>
    <x v="1"/>
    <x v="0"/>
    <x v="0"/>
  </r>
  <r>
    <x v="1"/>
    <x v="2"/>
    <n v="384473"/>
    <s v="U"/>
    <m/>
    <m/>
    <s v="Ben"/>
    <s v="Ok"/>
    <x v="0"/>
    <x v="0"/>
    <x v="0"/>
  </r>
  <r>
    <x v="1"/>
    <x v="2"/>
    <n v="382296"/>
    <s v="S"/>
    <m/>
    <m/>
    <s v="Ben"/>
    <m/>
    <x v="1"/>
    <x v="0"/>
    <x v="0"/>
  </r>
  <r>
    <x v="1"/>
    <x v="2"/>
    <n v="384068"/>
    <s v="S"/>
    <m/>
    <m/>
    <s v="Ben"/>
    <m/>
    <x v="1"/>
    <x v="0"/>
    <x v="0"/>
  </r>
  <r>
    <x v="1"/>
    <x v="2"/>
    <n v="377389"/>
    <s v="U"/>
    <m/>
    <m/>
    <s v="Ben"/>
    <s v="GCP missing in UOP + add in deal notes, option to increase by $700m available.+corp lvg = Y"/>
    <x v="1"/>
    <x v="0"/>
    <x v="0"/>
  </r>
  <r>
    <x v="1"/>
    <x v="2"/>
    <n v="384660"/>
    <s v="N"/>
    <m/>
    <m/>
    <s v="Ben"/>
    <s v="Ok"/>
    <x v="0"/>
    <x v="0"/>
    <x v="0"/>
  </r>
  <r>
    <x v="1"/>
    <x v="3"/>
    <n v="384720"/>
    <s v="N"/>
    <m/>
    <m/>
    <s v="Ben"/>
    <s v="To check with PF &amp; update accordingly.+ allocation to be removed"/>
    <x v="1"/>
    <x v="1"/>
    <x v="0"/>
  </r>
  <r>
    <x v="1"/>
    <x v="3"/>
    <n v="384636"/>
    <s v="K"/>
    <m/>
    <m/>
    <s v="Ben"/>
    <m/>
    <x v="1"/>
    <x v="1"/>
    <x v="0"/>
  </r>
  <r>
    <x v="1"/>
    <x v="3"/>
    <n v="383766"/>
    <s v="S"/>
    <m/>
    <m/>
    <s v="Ben"/>
    <m/>
    <x v="1"/>
    <x v="1"/>
    <x v="0"/>
  </r>
  <r>
    <x v="1"/>
    <x v="3"/>
    <n v="384736"/>
    <s v="N"/>
    <m/>
    <m/>
    <s v="Ben"/>
    <s v="Ok"/>
    <x v="0"/>
    <x v="1"/>
    <x v="0"/>
  </r>
  <r>
    <x v="1"/>
    <x v="3"/>
    <n v="384146"/>
    <s v="K"/>
    <m/>
    <m/>
    <s v="Ben"/>
    <m/>
    <x v="1"/>
    <x v="1"/>
    <x v="0"/>
  </r>
  <r>
    <x v="1"/>
    <x v="3"/>
    <n v="383037"/>
    <s v="K"/>
    <m/>
    <m/>
    <s v="Ben"/>
    <m/>
    <x v="1"/>
    <x v="1"/>
    <x v="0"/>
  </r>
  <r>
    <x v="1"/>
    <x v="3"/>
    <n v="384741"/>
    <s v="N"/>
    <m/>
    <m/>
    <s v="Ben"/>
    <s v="Ok"/>
    <x v="0"/>
    <x v="1"/>
    <x v="0"/>
  </r>
  <r>
    <x v="1"/>
    <x v="3"/>
    <n v="383599"/>
    <s v="S"/>
    <m/>
    <m/>
    <s v="Ben"/>
    <m/>
    <x v="1"/>
    <x v="1"/>
    <x v="0"/>
  </r>
  <r>
    <x v="1"/>
    <x v="3"/>
    <n v="384744"/>
    <s v="N"/>
    <m/>
    <m/>
    <s v="Ben"/>
    <s v="Ok"/>
    <x v="0"/>
    <x v="1"/>
    <x v="0"/>
  </r>
  <r>
    <x v="1"/>
    <x v="3"/>
    <n v="384083"/>
    <s v="S"/>
    <m/>
    <m/>
    <s v="Ben"/>
    <m/>
    <x v="1"/>
    <x v="1"/>
    <x v="0"/>
  </r>
  <r>
    <x v="1"/>
    <x v="3"/>
    <n v="384755"/>
    <s v="N"/>
    <m/>
    <m/>
    <s v="Ben"/>
    <s v="Ok"/>
    <x v="0"/>
    <x v="1"/>
    <x v="0"/>
  </r>
  <r>
    <x v="1"/>
    <x v="3"/>
    <n v="384764"/>
    <s v="N"/>
    <m/>
    <m/>
    <s v="Ben"/>
    <s v="To link"/>
    <x v="1"/>
    <x v="1"/>
    <x v="0"/>
  </r>
  <r>
    <x v="1"/>
    <x v="4"/>
    <n v="384816"/>
    <s v="N"/>
    <m/>
    <m/>
    <s v="Ben"/>
    <s v="Ok"/>
    <x v="0"/>
    <x v="1"/>
    <x v="0"/>
  </r>
  <r>
    <x v="1"/>
    <x v="4"/>
    <n v="384820"/>
    <s v="N"/>
    <m/>
    <m/>
    <s v="Ben"/>
    <s v="Ok"/>
    <x v="0"/>
    <x v="1"/>
    <x v="0"/>
  </r>
  <r>
    <x v="1"/>
    <x v="4"/>
    <n v="384822"/>
    <s v="N"/>
    <m/>
    <m/>
    <s v="Ben"/>
    <s v="To confirm and flagged as COM + secured"/>
    <x v="1"/>
    <x v="1"/>
    <x v="0"/>
  </r>
  <r>
    <x v="1"/>
    <x v="4"/>
    <n v="384825"/>
    <s v="N"/>
    <m/>
    <m/>
    <s v="Ben"/>
    <s v="Ok"/>
    <x v="0"/>
    <x v="1"/>
    <x v="0"/>
  </r>
  <r>
    <x v="1"/>
    <x v="4"/>
    <n v="384835"/>
    <s v="N"/>
    <m/>
    <m/>
    <s v="Ben"/>
    <s v="Most probably related to http://africacapitaldigest.com/wordpress/abraaj-backed-libstars-acquisition-of-natural-herbs-given-green-light/_x000a_And also to add sponsor _x000a_Most probably related to http://africacapitaldigest.com/wordpress/abraaj-backed-libstars-acquisition-of-natural-herbs-given-green-light/_x000a_And also to add sponsor _x000a_"/>
    <x v="1"/>
    <x v="1"/>
    <x v="0"/>
  </r>
  <r>
    <x v="1"/>
    <x v="4"/>
    <n v="384360"/>
    <s v="S"/>
    <m/>
    <m/>
    <s v="Roody"/>
    <m/>
    <x v="1"/>
    <x v="1"/>
    <x v="0"/>
  </r>
  <r>
    <x v="1"/>
    <x v="4"/>
    <n v="380185"/>
    <s v="S"/>
    <m/>
    <m/>
    <s v="Roody"/>
    <m/>
    <x v="1"/>
    <x v="1"/>
    <x v="0"/>
  </r>
  <r>
    <x v="1"/>
    <x v="4"/>
    <n v="384272"/>
    <s v="U"/>
    <m/>
    <m/>
    <s v="Roody"/>
    <s v="Ok"/>
    <x v="0"/>
    <x v="1"/>
    <x v="0"/>
  </r>
  <r>
    <x v="1"/>
    <x v="4"/>
    <n v="384357"/>
    <s v="U"/>
    <m/>
    <m/>
    <s v="Ben"/>
    <s v="Ok"/>
    <x v="0"/>
    <x v="1"/>
    <x v="0"/>
  </r>
  <r>
    <x v="1"/>
    <x v="4"/>
    <n v="384847"/>
    <s v="N"/>
    <m/>
    <m/>
    <s v="Ben"/>
    <s v="Ok"/>
    <x v="0"/>
    <x v="1"/>
    <x v="0"/>
  </r>
  <r>
    <x v="1"/>
    <x v="4"/>
    <n v="384457"/>
    <s v="S"/>
    <m/>
    <m/>
    <s v="Roody"/>
    <m/>
    <x v="1"/>
    <x v="1"/>
    <x v="0"/>
  </r>
  <r>
    <x v="1"/>
    <x v="4"/>
    <n v="384849"/>
    <s v="N"/>
    <m/>
    <m/>
    <s v="Ben"/>
    <s v="Ok"/>
    <x v="0"/>
    <x v="1"/>
    <x v="0"/>
  </r>
  <r>
    <x v="1"/>
    <x v="4"/>
    <n v="384850"/>
    <s v="N"/>
    <m/>
    <m/>
    <s v="Ben"/>
    <s v="Ok"/>
    <x v="0"/>
    <x v="1"/>
    <x v="0"/>
  </r>
  <r>
    <x v="1"/>
    <x v="4"/>
    <n v="384851"/>
    <s v="N"/>
    <m/>
    <m/>
    <s v="Ben"/>
    <s v="Ok"/>
    <x v="0"/>
    <x v="1"/>
    <x v="0"/>
  </r>
  <r>
    <x v="1"/>
    <x v="4"/>
    <n v="384272"/>
    <s v="U"/>
    <m/>
    <m/>
    <s v="Ben"/>
    <s v="Ok"/>
    <x v="0"/>
    <x v="1"/>
    <x v="0"/>
  </r>
  <r>
    <x v="1"/>
    <x v="5"/>
    <n v="384885"/>
    <s v="N"/>
    <m/>
    <m/>
    <s v="Ben"/>
    <s v="Wrong bank for ICO –should be Instituto de Credito O"/>
    <x v="1"/>
    <x v="1"/>
    <x v="0"/>
  </r>
  <r>
    <x v="1"/>
    <x v="5"/>
    <n v="384898"/>
    <s v="N"/>
    <m/>
    <m/>
    <s v="Ben"/>
    <s v="PF info missing + to flag as secured"/>
    <x v="1"/>
    <x v="1"/>
    <x v="0"/>
  </r>
  <r>
    <x v="1"/>
    <x v="5"/>
    <n v="384902"/>
    <s v="N"/>
    <m/>
    <m/>
    <s v="Ben"/>
    <s v="Ok"/>
    <x v="0"/>
    <x v="1"/>
    <x v="0"/>
  </r>
  <r>
    <x v="1"/>
    <x v="5"/>
    <n v="384909"/>
    <s v="N"/>
    <m/>
    <m/>
    <s v="Ben"/>
    <m/>
    <x v="1"/>
    <x v="1"/>
    <x v="0"/>
  </r>
  <r>
    <x v="1"/>
    <x v="5"/>
    <n v="383127"/>
    <s v="S"/>
    <m/>
    <m/>
    <s v="Roody"/>
    <m/>
    <x v="1"/>
    <x v="1"/>
    <x v="0"/>
  </r>
  <r>
    <x v="1"/>
    <x v="5"/>
    <n v="382099"/>
    <s v="S"/>
    <m/>
    <m/>
    <s v="Roody"/>
    <m/>
    <x v="1"/>
    <x v="1"/>
    <x v="0"/>
  </r>
  <r>
    <x v="1"/>
    <x v="5"/>
    <n v="384912"/>
    <s v="N"/>
    <m/>
    <m/>
    <s v="Roody"/>
    <s v="To flag as secured +deal notes Asset based lending"/>
    <x v="1"/>
    <x v="1"/>
    <x v="0"/>
  </r>
  <r>
    <x v="1"/>
    <x v="5"/>
    <n v="384764"/>
    <s v="S"/>
    <m/>
    <m/>
    <s v="Roody"/>
    <s v="Ok"/>
    <x v="0"/>
    <x v="1"/>
    <x v="0"/>
  </r>
  <r>
    <x v="1"/>
    <x v="8"/>
    <n v="383387"/>
    <s v="U"/>
    <m/>
    <m/>
    <s v="Roody"/>
    <s v="Ok"/>
    <x v="0"/>
    <x v="2"/>
    <x v="0"/>
  </r>
  <r>
    <x v="1"/>
    <x v="8"/>
    <n v="381443"/>
    <s v="S"/>
    <m/>
    <m/>
    <s v="Roody"/>
    <s v="Ok"/>
    <x v="0"/>
    <x v="2"/>
    <x v="0"/>
  </r>
  <r>
    <x v="1"/>
    <x v="8"/>
    <n v="384909"/>
    <s v="U"/>
    <m/>
    <m/>
    <s v="Roody"/>
    <s v="Ok"/>
    <x v="0"/>
    <x v="2"/>
    <x v="0"/>
  </r>
  <r>
    <x v="1"/>
    <x v="8"/>
    <n v="380251"/>
    <s v="K"/>
    <m/>
    <m/>
    <s v="Roody"/>
    <m/>
    <x v="1"/>
    <x v="2"/>
    <x v="0"/>
  </r>
  <r>
    <x v="1"/>
    <x v="8"/>
    <n v="385128"/>
    <s v="N"/>
    <m/>
    <m/>
    <s v="Roody"/>
    <m/>
    <x v="1"/>
    <x v="2"/>
    <x v="0"/>
  </r>
  <r>
    <x v="1"/>
    <x v="8"/>
    <n v="385153"/>
    <s v="N"/>
    <m/>
    <m/>
    <s v="Roody"/>
    <m/>
    <x v="1"/>
    <x v="2"/>
    <x v="0"/>
  </r>
  <r>
    <x v="1"/>
    <x v="8"/>
    <n v="385154"/>
    <s v="N"/>
    <m/>
    <m/>
    <s v="Roody"/>
    <m/>
    <x v="1"/>
    <x v="2"/>
    <x v="0"/>
  </r>
  <r>
    <x v="1"/>
    <x v="8"/>
    <n v="383167"/>
    <s v="U"/>
    <m/>
    <m/>
    <s v="Roody"/>
    <m/>
    <x v="1"/>
    <x v="2"/>
    <x v="0"/>
  </r>
  <r>
    <x v="1"/>
    <x v="8"/>
    <n v="384720"/>
    <s v="U"/>
    <m/>
    <m/>
    <s v="Roody"/>
    <m/>
    <x v="1"/>
    <x v="2"/>
    <x v="0"/>
  </r>
  <r>
    <x v="1"/>
    <x v="8"/>
    <n v="385054"/>
    <s v="S"/>
    <m/>
    <m/>
    <s v="Roody"/>
    <m/>
    <x v="1"/>
    <x v="2"/>
    <x v="0"/>
  </r>
  <r>
    <x v="0"/>
    <x v="11"/>
    <n v="385115"/>
    <s v="U"/>
    <n v="20"/>
    <s v="Y"/>
    <s v="Ben"/>
    <m/>
    <x v="1"/>
    <x v="3"/>
    <x v="1"/>
  </r>
  <r>
    <x v="0"/>
    <x v="12"/>
    <n v="385118"/>
    <s v="U"/>
    <n v="56.4"/>
    <s v="Y"/>
    <s v="Ben"/>
    <m/>
    <x v="1"/>
    <x v="3"/>
    <x v="1"/>
  </r>
  <r>
    <x v="0"/>
    <x v="13"/>
    <n v="385120"/>
    <s v="U"/>
    <s v="£55.887"/>
    <s v="Y"/>
    <s v="Ben"/>
    <m/>
    <x v="1"/>
    <x v="3"/>
    <x v="1"/>
  </r>
  <r>
    <x v="0"/>
    <x v="14"/>
    <n v="385124"/>
    <s v="U"/>
    <s v="CHF 200"/>
    <s v="Y"/>
    <s v="Ben"/>
    <m/>
    <x v="1"/>
    <x v="4"/>
    <x v="1"/>
  </r>
  <r>
    <x v="0"/>
    <x v="15"/>
    <n v="374690"/>
    <s v="U"/>
    <n v="630"/>
    <s v="Y"/>
    <s v="Ben"/>
    <m/>
    <x v="1"/>
    <x v="4"/>
    <x v="1"/>
  </r>
  <r>
    <x v="0"/>
    <x v="16"/>
    <n v="376347"/>
    <s v="U"/>
    <n v="28.11"/>
    <s v="Y"/>
    <s v="Ben"/>
    <m/>
    <x v="1"/>
    <x v="4"/>
    <x v="1"/>
  </r>
  <r>
    <x v="0"/>
    <x v="11"/>
    <n v="385126"/>
    <s v="U"/>
    <s v="£225"/>
    <s v="Y"/>
    <s v="Ben"/>
    <m/>
    <x v="1"/>
    <x v="3"/>
    <x v="1"/>
  </r>
  <r>
    <x v="0"/>
    <x v="11"/>
    <n v="376878"/>
    <s v="U"/>
    <n v="22.472999999999999"/>
    <s v="Y"/>
    <s v="Ben"/>
    <m/>
    <x v="1"/>
    <x v="3"/>
    <x v="1"/>
  </r>
  <r>
    <x v="0"/>
    <x v="11"/>
    <n v="385129"/>
    <s v="U"/>
    <s v="£365"/>
    <s v="Y"/>
    <s v="Ben"/>
    <m/>
    <x v="1"/>
    <x v="3"/>
    <x v="1"/>
  </r>
  <r>
    <x v="0"/>
    <x v="11"/>
    <n v="385138"/>
    <s v="N"/>
    <n v="50"/>
    <s v="N"/>
    <s v="Ben"/>
    <m/>
    <x v="1"/>
    <x v="3"/>
    <x v="1"/>
  </r>
  <r>
    <x v="0"/>
    <x v="11"/>
    <n v="385157"/>
    <s v="N"/>
    <n v="250"/>
    <s v="N"/>
    <s v="Ben"/>
    <m/>
    <x v="1"/>
    <x v="3"/>
    <x v="1"/>
  </r>
  <r>
    <x v="0"/>
    <x v="11"/>
    <n v="384893"/>
    <s v="U"/>
    <n v="1200"/>
    <s v="N"/>
    <s v="Ben"/>
    <m/>
    <x v="1"/>
    <x v="3"/>
    <x v="1"/>
  </r>
  <r>
    <x v="0"/>
    <x v="11"/>
    <n v="385163"/>
    <s v="N"/>
    <n v="250"/>
    <s v="N"/>
    <s v="Ben"/>
    <m/>
    <x v="1"/>
    <x v="3"/>
    <x v="1"/>
  </r>
  <r>
    <x v="0"/>
    <x v="11"/>
    <n v="380552"/>
    <s v="U"/>
    <n v="140"/>
    <s v="Y"/>
    <s v="Ben"/>
    <m/>
    <x v="1"/>
    <x v="3"/>
    <x v="1"/>
  </r>
  <r>
    <x v="1"/>
    <x v="17"/>
    <n v="384353"/>
    <s v="N"/>
    <m/>
    <m/>
    <s v="Ben"/>
    <s v="Ok"/>
    <x v="0"/>
    <x v="5"/>
    <x v="1"/>
  </r>
  <r>
    <x v="1"/>
    <x v="17"/>
    <n v="383387"/>
    <s v="K"/>
    <m/>
    <m/>
    <s v="Ben"/>
    <m/>
    <x v="1"/>
    <x v="5"/>
    <x v="1"/>
  </r>
  <r>
    <x v="1"/>
    <x v="17"/>
    <n v="382649"/>
    <s v="K"/>
    <m/>
    <m/>
    <s v="Ben"/>
    <m/>
    <x v="1"/>
    <x v="5"/>
    <x v="1"/>
  </r>
  <r>
    <x v="1"/>
    <x v="17"/>
    <n v="384357"/>
    <s v="N"/>
    <m/>
    <m/>
    <s v="Ben"/>
    <s v="Ok"/>
    <x v="0"/>
    <x v="5"/>
    <x v="1"/>
  </r>
  <r>
    <x v="1"/>
    <x v="17"/>
    <n v="384203"/>
    <s v="U"/>
    <m/>
    <m/>
    <s v="Ben"/>
    <s v="Tenor is 14"/>
    <x v="1"/>
    <x v="5"/>
    <x v="1"/>
  </r>
  <r>
    <x v="1"/>
    <x v="17"/>
    <n v="379453"/>
    <s v="U"/>
    <m/>
    <m/>
    <s v="Ben"/>
    <s v="Ok"/>
    <x v="0"/>
    <x v="5"/>
    <x v="1"/>
  </r>
  <r>
    <x v="1"/>
    <x v="17"/>
    <n v="384362"/>
    <s v="N"/>
    <m/>
    <m/>
    <s v="Ben"/>
    <s v="Ok"/>
    <x v="0"/>
    <x v="5"/>
    <x v="1"/>
  </r>
  <r>
    <x v="1"/>
    <x v="17"/>
    <n v="384268"/>
    <s v="U"/>
    <m/>
    <m/>
    <s v="Ben"/>
    <s v="To update Uop"/>
    <x v="1"/>
    <x v="5"/>
    <x v="1"/>
  </r>
  <r>
    <x v="1"/>
    <x v="17"/>
    <n v="382380"/>
    <s v="U"/>
    <m/>
    <m/>
    <s v="Ben"/>
    <s v="Ok"/>
    <x v="0"/>
    <x v="5"/>
    <x v="1"/>
  </r>
  <r>
    <x v="1"/>
    <x v="17"/>
    <n v="384280"/>
    <s v="U"/>
    <m/>
    <m/>
    <s v="Ben"/>
    <s v="Ok"/>
    <x v="0"/>
    <x v="5"/>
    <x v="1"/>
  </r>
  <r>
    <x v="1"/>
    <x v="17"/>
    <n v="383728"/>
    <s v="U"/>
    <m/>
    <m/>
    <s v="Ben"/>
    <s v="Ok"/>
    <x v="0"/>
    <x v="5"/>
    <x v="1"/>
  </r>
  <r>
    <x v="1"/>
    <x v="17"/>
    <n v="384068"/>
    <s v="U"/>
    <m/>
    <m/>
    <s v="Ben"/>
    <s v="Ok"/>
    <x v="0"/>
    <x v="5"/>
    <x v="1"/>
  </r>
  <r>
    <x v="1"/>
    <x v="17"/>
    <n v="381760"/>
    <s v="U"/>
    <m/>
    <m/>
    <s v="Ben"/>
    <s v="Is 2nd tranche a bilateral ?"/>
    <x v="1"/>
    <x v="5"/>
    <x v="1"/>
  </r>
  <r>
    <x v="1"/>
    <x v="17"/>
    <n v="383355"/>
    <s v="U"/>
    <m/>
    <m/>
    <s v="Ben"/>
    <s v="Ok"/>
    <x v="0"/>
    <x v="5"/>
    <x v="1"/>
  </r>
  <r>
    <x v="1"/>
    <x v="17"/>
    <n v="384384"/>
    <s v="N"/>
    <m/>
    <m/>
    <s v="Ben"/>
    <s v="Club deal + no Bookrunner BR eligible = N"/>
    <x v="1"/>
    <x v="5"/>
    <x v="1"/>
  </r>
  <r>
    <x v="1"/>
    <x v="17"/>
    <n v="384356"/>
    <s v="U"/>
    <m/>
    <m/>
    <s v="Ben"/>
    <s v="Ok"/>
    <x v="0"/>
    <x v="5"/>
    <x v="1"/>
  </r>
  <r>
    <x v="2"/>
    <x v="18"/>
    <m/>
    <m/>
    <m/>
    <m/>
    <m/>
    <m/>
    <x v="2"/>
    <x v="6"/>
    <x v="2"/>
  </r>
</pivotCacheRecords>
</file>

<file path=xl/pivotCache/pivotCacheRecords3.xml><?xml version="1.0" encoding="utf-8"?>
<pivotCacheRecords xmlns="http://schemas.openxmlformats.org/spreadsheetml/2006/main" xmlns:r="http://schemas.openxmlformats.org/officeDocument/2006/relationships" count="231">
  <r>
    <x v="0"/>
    <d v="2015-08-03T00:00:00"/>
    <n v="384226"/>
    <s v="U"/>
    <s v="AED 3000"/>
    <s v="Y"/>
    <s v="Ben"/>
    <s v="Ok"/>
    <x v="0"/>
    <x v="0"/>
    <x v="0"/>
  </r>
  <r>
    <x v="0"/>
    <d v="2015-08-03T00:00:00"/>
    <n v="384313"/>
    <s v="N"/>
    <s v="NOK 8000"/>
    <s v="N"/>
    <s v="Ben"/>
    <s v="Ok"/>
    <x v="0"/>
    <x v="0"/>
    <x v="0"/>
  </r>
  <r>
    <x v="0"/>
    <d v="2015-08-03T00:00:00"/>
    <n v="378654"/>
    <s v="U"/>
    <s v="£400"/>
    <s v="Y"/>
    <s v="Ben"/>
    <s v="Ok"/>
    <x v="0"/>
    <x v="0"/>
    <x v="0"/>
  </r>
  <r>
    <x v="0"/>
    <d v="2015-08-03T00:00:00"/>
    <n v="384315"/>
    <s v="U"/>
    <n v="65"/>
    <s v="Y"/>
    <s v="Ben"/>
    <s v="Ok"/>
    <x v="0"/>
    <x v="0"/>
    <x v="0"/>
  </r>
  <r>
    <x v="0"/>
    <d v="2015-08-03T00:00:00"/>
    <n v="384319"/>
    <s v="N"/>
    <n v="480"/>
    <s v="Y"/>
    <s v="Ben"/>
    <s v="Could be related to acq"/>
    <x v="1"/>
    <x v="0"/>
    <x v="0"/>
  </r>
  <r>
    <x v="0"/>
    <d v="2015-08-03T00:00:00"/>
    <n v="384323"/>
    <s v="U"/>
    <n v="250"/>
    <s v="Y"/>
    <s v="Ben"/>
    <s v="Ok"/>
    <x v="0"/>
    <x v="0"/>
    <x v="0"/>
  </r>
  <r>
    <x v="0"/>
    <d v="2015-08-04T00:00:00"/>
    <n v="384355"/>
    <s v="U"/>
    <n v="122"/>
    <s v="Y"/>
    <s v="Ben"/>
    <s v="Add PRO as UOP"/>
    <x v="1"/>
    <x v="0"/>
    <x v="0"/>
  </r>
  <r>
    <x v="0"/>
    <d v="2015-08-04T00:00:00"/>
    <n v="384194"/>
    <s v="U"/>
    <n v="40"/>
    <s v="Y"/>
    <s v="Ben"/>
    <s v="Ok"/>
    <x v="0"/>
    <x v="0"/>
    <x v="0"/>
  </r>
  <r>
    <x v="0"/>
    <d v="2015-08-04T00:00:00"/>
    <n v="379453"/>
    <s v="U"/>
    <n v="550"/>
    <s v="Y"/>
    <s v="Ben"/>
    <s v="Ok"/>
    <x v="0"/>
    <x v="0"/>
    <x v="0"/>
  </r>
  <r>
    <x v="0"/>
    <d v="2015-08-04T00:00:00"/>
    <n v="384358"/>
    <s v="U"/>
    <n v="272.8"/>
    <s v="Y"/>
    <s v="Ben"/>
    <s v="Ok"/>
    <x v="0"/>
    <x v="0"/>
    <x v="0"/>
  </r>
  <r>
    <x v="0"/>
    <d v="2015-08-04T00:00:00"/>
    <n v="384360"/>
    <s v="U"/>
    <s v="€3.5bn"/>
    <s v="Y"/>
    <s v="Ben"/>
    <s v="Ok"/>
    <x v="0"/>
    <x v="0"/>
    <x v="0"/>
  </r>
  <r>
    <x v="0"/>
    <d v="2015-08-04T00:00:00"/>
    <n v="384368"/>
    <s v="U"/>
    <n v="216"/>
    <s v="Y"/>
    <s v="Ben"/>
    <s v="Ok"/>
    <x v="0"/>
    <x v="0"/>
    <x v="0"/>
  </r>
  <r>
    <x v="0"/>
    <d v="2015-08-04T00:00:00"/>
    <n v="384376"/>
    <s v="U"/>
    <s v="£160"/>
    <s v="Y"/>
    <s v="Ben"/>
    <s v="Ok"/>
    <x v="0"/>
    <x v="0"/>
    <x v="0"/>
  </r>
  <r>
    <x v="0"/>
    <d v="2015-08-04T00:00:00"/>
    <n v="384381"/>
    <s v="U"/>
    <s v="£200"/>
    <s v="Y"/>
    <s v="Ben"/>
    <s v="Ok"/>
    <x v="0"/>
    <x v="0"/>
    <x v="0"/>
  </r>
  <r>
    <x v="0"/>
    <d v="2015-08-04T00:00:00"/>
    <n v="384397"/>
    <s v="U"/>
    <m/>
    <s v="Y"/>
    <s v="Ben"/>
    <s v="Ok"/>
    <x v="0"/>
    <x v="0"/>
    <x v="0"/>
  </r>
  <r>
    <x v="0"/>
    <d v="2015-08-07T00:00:00"/>
    <n v="384636"/>
    <s v="U"/>
    <n v="58.3"/>
    <s v="Y"/>
    <s v="Ben"/>
    <s v="Ok"/>
    <x v="0"/>
    <x v="0"/>
    <x v="0"/>
  </r>
  <r>
    <x v="0"/>
    <d v="2015-08-07T00:00:00"/>
    <n v="383965"/>
    <s v="U"/>
    <n v="290"/>
    <s v="Y"/>
    <s v="Ben"/>
    <s v="Ok"/>
    <x v="0"/>
    <x v="0"/>
    <x v="0"/>
  </r>
  <r>
    <x v="0"/>
    <d v="2015-08-07T00:00:00"/>
    <n v="383766"/>
    <s v="U"/>
    <n v="180"/>
    <s v="Y"/>
    <s v="Ben"/>
    <s v="Ok"/>
    <x v="0"/>
    <x v="0"/>
    <x v="0"/>
  </r>
  <r>
    <x v="0"/>
    <d v="2015-08-07T00:00:00"/>
    <n v="384646"/>
    <s v="U"/>
    <s v="£750"/>
    <s v="Y"/>
    <s v="Ben"/>
    <s v="Ok"/>
    <x v="0"/>
    <x v="0"/>
    <x v="0"/>
  </r>
  <r>
    <x v="0"/>
    <d v="2015-08-07T00:00:00"/>
    <n v="384647"/>
    <s v="U"/>
    <n v="225"/>
    <s v="Y"/>
    <s v="Ben"/>
    <s v="Ok"/>
    <x v="0"/>
    <x v="0"/>
    <x v="0"/>
  </r>
  <r>
    <x v="0"/>
    <d v="2015-08-07T00:00:00"/>
    <n v="384649"/>
    <s v="D"/>
    <s v="3800 SEK"/>
    <s v="Y"/>
    <s v="Ben"/>
    <m/>
    <x v="1"/>
    <x v="0"/>
    <x v="0"/>
  </r>
  <r>
    <x v="0"/>
    <d v="2015-08-07T00:00:00"/>
    <n v="378513"/>
    <s v="U"/>
    <n v="1435"/>
    <s v="Y"/>
    <s v="Ben"/>
    <s v="Ok"/>
    <x v="0"/>
    <x v="0"/>
    <x v="0"/>
  </r>
  <r>
    <x v="0"/>
    <d v="2015-08-07T00:00:00"/>
    <n v="384272"/>
    <s v="U"/>
    <n v="3199"/>
    <s v="Y"/>
    <s v="Ben"/>
    <s v="Ok"/>
    <x v="0"/>
    <x v="0"/>
    <x v="0"/>
  </r>
  <r>
    <x v="0"/>
    <d v="2015-08-07T00:00:00"/>
    <n v="384655"/>
    <s v="U"/>
    <s v="£100"/>
    <s v="Y"/>
    <s v="Ben"/>
    <s v="Ok"/>
    <x v="0"/>
    <x v="0"/>
    <x v="0"/>
  </r>
  <r>
    <x v="0"/>
    <d v="2015-08-07T00:00:00"/>
    <n v="384657"/>
    <s v="U"/>
    <s v="£225"/>
    <s v="Y"/>
    <s v="Ben"/>
    <s v="Ok"/>
    <x v="0"/>
    <x v="0"/>
    <x v="0"/>
  </r>
  <r>
    <x v="0"/>
    <d v="2015-08-07T00:00:00"/>
    <n v="383728"/>
    <s v="U"/>
    <n v="725"/>
    <s v="Y"/>
    <s v="Ben"/>
    <s v="Maturity for 2nd tranche is 2022"/>
    <x v="1"/>
    <x v="0"/>
    <x v="0"/>
  </r>
  <r>
    <x v="0"/>
    <d v="2015-08-10T00:00:00"/>
    <n v="383767"/>
    <s v="U"/>
    <s v="€300 + $550"/>
    <s v="Y"/>
    <s v="Ben"/>
    <s v="Ok"/>
    <x v="0"/>
    <x v="1"/>
    <x v="0"/>
  </r>
  <r>
    <x v="0"/>
    <d v="2015-08-10T00:00:00"/>
    <n v="384733"/>
    <s v="U"/>
    <s v="£275"/>
    <s v="Y"/>
    <s v="Ben"/>
    <s v="Ok"/>
    <x v="0"/>
    <x v="1"/>
    <x v="0"/>
  </r>
  <r>
    <x v="0"/>
    <d v="2015-08-10T00:00:00"/>
    <n v="384313"/>
    <s v="U"/>
    <s v="NOK 8000"/>
    <s v="Y"/>
    <s v="Ben"/>
    <s v="Ok"/>
    <x v="0"/>
    <x v="1"/>
    <x v="0"/>
  </r>
  <r>
    <x v="0"/>
    <d v="2015-08-10T00:00:00"/>
    <n v="384745"/>
    <s v="U"/>
    <n v="160"/>
    <s v="Y"/>
    <s v="Ben"/>
    <s v="Ok"/>
    <x v="0"/>
    <x v="1"/>
    <x v="0"/>
  </r>
  <r>
    <x v="0"/>
    <d v="2015-08-10T00:00:00"/>
    <n v="382977"/>
    <s v="U"/>
    <n v="400"/>
    <s v="Y"/>
    <s v="Ben"/>
    <s v="Ok"/>
    <x v="0"/>
    <x v="1"/>
    <x v="0"/>
  </r>
  <r>
    <x v="0"/>
    <d v="2015-08-10T00:00:00"/>
    <n v="384215"/>
    <s v="U"/>
    <n v="179"/>
    <s v="Y"/>
    <s v="Ben"/>
    <s v="Ok"/>
    <x v="0"/>
    <x v="1"/>
    <x v="0"/>
  </r>
  <r>
    <x v="0"/>
    <d v="2015-08-10T00:00:00"/>
    <n v="384222"/>
    <s v="U"/>
    <n v="170"/>
    <s v="Y"/>
    <s v="Ben"/>
    <s v="Ok"/>
    <x v="0"/>
    <x v="1"/>
    <x v="0"/>
  </r>
  <r>
    <x v="0"/>
    <d v="2015-08-10T00:00:00"/>
    <n v="383719"/>
    <s v="U"/>
    <n v="750"/>
    <s v="Y"/>
    <s v="Ben"/>
    <s v="To change to IG as TR +2nd tranche is DBT  &amp; 1st is REF ??"/>
    <x v="1"/>
    <x v="1"/>
    <x v="0"/>
  </r>
  <r>
    <x v="0"/>
    <d v="2015-08-11T00:00:00"/>
    <n v="384814"/>
    <s v="U"/>
    <n v="29"/>
    <s v="Y"/>
    <s v="Ben"/>
    <s v="Ok"/>
    <x v="0"/>
    <x v="1"/>
    <x v="0"/>
  </r>
  <r>
    <x v="0"/>
    <d v="2015-08-11T00:00:00"/>
    <n v="384129"/>
    <s v="U"/>
    <n v="250"/>
    <s v="Y"/>
    <s v="Ben"/>
    <s v="To check if Duplicate with #378725 +take data from othe sub too. + link to previous deal"/>
    <x v="1"/>
    <x v="1"/>
    <x v="0"/>
  </r>
  <r>
    <x v="0"/>
    <d v="2015-08-11T00:00:00"/>
    <n v="383930"/>
    <s v="U"/>
    <n v="300"/>
    <s v="Y"/>
    <s v="Ben"/>
    <s v="Ok"/>
    <x v="0"/>
    <x v="1"/>
    <x v="0"/>
  </r>
  <r>
    <x v="0"/>
    <d v="2015-08-11T00:00:00"/>
    <n v="384834"/>
    <s v="N"/>
    <n v="700"/>
    <s v="Y"/>
    <s v="Ben"/>
    <s v="Ok"/>
    <x v="0"/>
    <x v="1"/>
    <x v="0"/>
  </r>
  <r>
    <x v="0"/>
    <d v="2015-08-11T00:00:00"/>
    <n v="384837"/>
    <s v="U"/>
    <s v="£20"/>
    <s v="Y"/>
    <s v="Ben"/>
    <s v="Ok"/>
    <x v="0"/>
    <x v="1"/>
    <x v="0"/>
  </r>
  <r>
    <x v="0"/>
    <d v="2015-08-11T00:00:00"/>
    <n v="384840"/>
    <s v="U"/>
    <s v="£75"/>
    <s v="Y"/>
    <s v="Ben"/>
    <s v="Ok"/>
    <x v="0"/>
    <x v="1"/>
    <x v="0"/>
  </r>
  <r>
    <x v="0"/>
    <d v="2015-08-11T00:00:00"/>
    <n v="384841"/>
    <s v="U"/>
    <s v="£75"/>
    <s v="Y"/>
    <s v="Ben"/>
    <s v="Ok"/>
    <x v="0"/>
    <x v="1"/>
    <x v="0"/>
  </r>
  <r>
    <x v="0"/>
    <d v="2015-08-11T00:00:00"/>
    <n v="384843"/>
    <s v="U"/>
    <s v="£150"/>
    <s v="Y"/>
    <s v="Ben"/>
    <s v="Ok"/>
    <x v="0"/>
    <x v="1"/>
    <x v="0"/>
  </r>
  <r>
    <x v="0"/>
    <d v="2015-08-11T00:00:00"/>
    <n v="384848"/>
    <s v="U"/>
    <n v="30"/>
    <s v="Y"/>
    <s v="Ben"/>
    <s v="Ok"/>
    <x v="0"/>
    <x v="1"/>
    <x v="0"/>
  </r>
  <r>
    <x v="0"/>
    <d v="2015-08-11T00:00:00"/>
    <n v="384853"/>
    <s v="U"/>
    <n v="105"/>
    <s v="Y"/>
    <s v="Ben"/>
    <s v="Ok"/>
    <x v="0"/>
    <x v="1"/>
    <x v="0"/>
  </r>
  <r>
    <x v="0"/>
    <d v="2015-08-12T00:00:00"/>
    <n v="383236"/>
    <s v="U"/>
    <n v="262"/>
    <s v="Y"/>
    <s v="Ben"/>
    <s v="Ok"/>
    <x v="0"/>
    <x v="1"/>
    <x v="0"/>
  </r>
  <r>
    <x v="0"/>
    <d v="2015-08-12T00:00:00"/>
    <n v="384894"/>
    <s v="U"/>
    <n v="64"/>
    <s v="Y"/>
    <s v="Ben"/>
    <s v="Ok"/>
    <x v="0"/>
    <x v="1"/>
    <x v="0"/>
  </r>
  <r>
    <x v="0"/>
    <d v="2015-08-12T00:00:00"/>
    <n v="380856"/>
    <s v="U"/>
    <s v="€1120 + $890"/>
    <s v="Y"/>
    <s v="Ben"/>
    <s v="Ok"/>
    <x v="0"/>
    <x v="1"/>
    <x v="0"/>
  </r>
  <r>
    <x v="0"/>
    <d v="2015-08-12T00:00:00"/>
    <n v="383767"/>
    <s v="U"/>
    <s v="€300 + $500"/>
    <s v="Y"/>
    <s v="Ben"/>
    <s v="Ok"/>
    <x v="0"/>
    <x v="1"/>
    <x v="0"/>
  </r>
  <r>
    <x v="0"/>
    <d v="2015-08-12T00:00:00"/>
    <n v="384647"/>
    <s v="U"/>
    <n v="225"/>
    <s v="Y"/>
    <s v="Ben"/>
    <s v="Ok"/>
    <x v="0"/>
    <x v="1"/>
    <x v="0"/>
  </r>
  <r>
    <x v="0"/>
    <d v="2015-08-12T00:00:00"/>
    <n v="384908"/>
    <s v="U"/>
    <s v="£660"/>
    <s v="Y"/>
    <s v="Ben"/>
    <s v="Ok"/>
    <x v="0"/>
    <x v="1"/>
    <x v="0"/>
  </r>
  <r>
    <x v="0"/>
    <d v="2015-08-12T00:00:00"/>
    <n v="384910"/>
    <s v="U"/>
    <n v="94.5"/>
    <s v="Y"/>
    <s v="Ben"/>
    <s v="Ok"/>
    <x v="0"/>
    <x v="1"/>
    <x v="0"/>
  </r>
  <r>
    <x v="0"/>
    <d v="2015-08-12T00:00:00"/>
    <n v="384733"/>
    <s v="U"/>
    <s v="£400"/>
    <s v="Y"/>
    <s v="Ben"/>
    <s v="Ok"/>
    <x v="0"/>
    <x v="1"/>
    <x v="0"/>
  </r>
  <r>
    <x v="0"/>
    <d v="2015-08-12T00:00:00"/>
    <n v="317970"/>
    <s v="U"/>
    <s v="£275"/>
    <s v="Y"/>
    <s v="Ben"/>
    <s v="Ok"/>
    <x v="0"/>
    <x v="1"/>
    <x v="0"/>
  </r>
  <r>
    <x v="0"/>
    <d v="2015-08-12T00:00:00"/>
    <n v="191156"/>
    <s v="U"/>
    <s v="£205"/>
    <s v="Y"/>
    <s v="Ben"/>
    <s v="Ok"/>
    <x v="0"/>
    <x v="1"/>
    <x v="0"/>
  </r>
  <r>
    <x v="0"/>
    <d v="2015-08-12T00:00:00"/>
    <n v="384887"/>
    <s v="U"/>
    <s v="£138"/>
    <s v="Y"/>
    <s v="Ben"/>
    <s v="Ok"/>
    <x v="0"/>
    <x v="1"/>
    <x v="0"/>
  </r>
  <r>
    <x v="0"/>
    <d v="2015-08-12T00:00:00"/>
    <n v="383906"/>
    <s v="U"/>
    <n v="525"/>
    <s v="Y"/>
    <s v="Ben"/>
    <s v="Ok"/>
    <x v="0"/>
    <x v="1"/>
    <x v="0"/>
  </r>
  <r>
    <x v="0"/>
    <d v="2015-08-12T00:00:00"/>
    <n v="383728"/>
    <s v="U"/>
    <m/>
    <s v="Y"/>
    <s v="Ben"/>
    <s v="Ok"/>
    <x v="0"/>
    <x v="1"/>
    <x v="0"/>
  </r>
  <r>
    <x v="0"/>
    <d v="2015-08-13T00:00:00"/>
    <n v="384963"/>
    <s v="U"/>
    <n v="17"/>
    <s v="Y"/>
    <s v="Ben"/>
    <m/>
    <x v="1"/>
    <x v="1"/>
    <x v="0"/>
  </r>
  <r>
    <x v="0"/>
    <d v="2015-08-13T00:00:00"/>
    <n v="384967"/>
    <s v="U"/>
    <n v="160"/>
    <s v="Y"/>
    <s v="Ben"/>
    <m/>
    <x v="1"/>
    <x v="1"/>
    <x v="0"/>
  </r>
  <r>
    <x v="0"/>
    <d v="2015-08-13T00:00:00"/>
    <n v="383719"/>
    <s v="U"/>
    <n v="750"/>
    <s v="Y"/>
    <s v="Ben"/>
    <m/>
    <x v="1"/>
    <x v="1"/>
    <x v="0"/>
  </r>
  <r>
    <x v="0"/>
    <d v="2015-08-13T00:00:00"/>
    <n v="384908"/>
    <s v="U"/>
    <s v="£660"/>
    <s v="Y"/>
    <s v="Ben"/>
    <m/>
    <x v="1"/>
    <x v="1"/>
    <x v="0"/>
  </r>
  <r>
    <x v="0"/>
    <d v="2015-08-13T00:00:00"/>
    <n v="384974"/>
    <s v="U"/>
    <n v="12.4"/>
    <s v="Y"/>
    <s v="Ben"/>
    <m/>
    <x v="1"/>
    <x v="1"/>
    <x v="0"/>
  </r>
  <r>
    <x v="0"/>
    <d v="2015-08-13T00:00:00"/>
    <n v="381429"/>
    <s v="U"/>
    <s v="£350"/>
    <s v="Y"/>
    <s v="Ben"/>
    <m/>
    <x v="1"/>
    <x v="1"/>
    <x v="0"/>
  </r>
  <r>
    <x v="0"/>
    <d v="2015-08-13T00:00:00"/>
    <n v="384975"/>
    <s v="U"/>
    <n v="650"/>
    <s v="Y"/>
    <s v="Ben"/>
    <m/>
    <x v="1"/>
    <x v="1"/>
    <x v="0"/>
  </r>
  <r>
    <x v="0"/>
    <d v="2015-08-13T00:00:00"/>
    <n v="381042"/>
    <s v="U"/>
    <n v="140"/>
    <s v="Y"/>
    <s v="Ben"/>
    <m/>
    <x v="1"/>
    <x v="1"/>
    <x v="0"/>
  </r>
  <r>
    <x v="0"/>
    <d v="2015-08-13T00:00:00"/>
    <n v="384978"/>
    <s v="U"/>
    <s v="£40"/>
    <s v="Y"/>
    <s v="Ben"/>
    <m/>
    <x v="1"/>
    <x v="1"/>
    <x v="0"/>
  </r>
  <r>
    <x v="0"/>
    <d v="2015-08-13T00:00:00"/>
    <n v="384843"/>
    <s v="U"/>
    <s v="£150"/>
    <s v="Y"/>
    <s v="Ben"/>
    <m/>
    <x v="1"/>
    <x v="1"/>
    <x v="0"/>
  </r>
  <r>
    <x v="0"/>
    <d v="2015-08-13T00:00:00"/>
    <n v="384981"/>
    <s v="U"/>
    <s v="£35"/>
    <s v="Y"/>
    <s v="Ben"/>
    <m/>
    <x v="1"/>
    <x v="1"/>
    <x v="0"/>
  </r>
  <r>
    <x v="0"/>
    <d v="2015-08-13T00:00:00"/>
    <n v="384912"/>
    <s v="U"/>
    <n v="85"/>
    <s v="Y"/>
    <s v="Ben"/>
    <m/>
    <x v="1"/>
    <x v="1"/>
    <x v="0"/>
  </r>
  <r>
    <x v="0"/>
    <d v="2015-08-13T00:00:00"/>
    <n v="384987"/>
    <s v="U"/>
    <n v="240"/>
    <s v="Y"/>
    <s v="Ben"/>
    <m/>
    <x v="1"/>
    <x v="1"/>
    <x v="0"/>
  </r>
  <r>
    <x v="0"/>
    <d v="2015-08-13T00:00:00"/>
    <n v="362242"/>
    <s v="U"/>
    <n v="15"/>
    <s v="Y"/>
    <s v="Ben"/>
    <m/>
    <x v="1"/>
    <x v="1"/>
    <x v="0"/>
  </r>
  <r>
    <x v="0"/>
    <d v="2015-08-13T00:00:00"/>
    <n v="384989"/>
    <s v="U"/>
    <n v="109"/>
    <s v="Y"/>
    <s v="Ben"/>
    <m/>
    <x v="1"/>
    <x v="1"/>
    <x v="0"/>
  </r>
  <r>
    <x v="0"/>
    <d v="2015-08-14T00:00:00"/>
    <n v="385017"/>
    <s v="U"/>
    <n v="5000"/>
    <s v="Y"/>
    <s v="Ben"/>
    <s v="Ok"/>
    <x v="0"/>
    <x v="1"/>
    <x v="0"/>
  </r>
  <r>
    <x v="0"/>
    <d v="2015-08-14T00:00:00"/>
    <n v="385027"/>
    <s v="U"/>
    <n v="1295"/>
    <s v="Y"/>
    <s v="Roody"/>
    <s v="Ok"/>
    <x v="0"/>
    <x v="1"/>
    <x v="0"/>
  </r>
  <r>
    <x v="0"/>
    <d v="2015-08-14T00:00:00"/>
    <n v="380943"/>
    <s v="U"/>
    <n v="200"/>
    <s v="Y"/>
    <s v="Roody"/>
    <s v="Ok"/>
    <x v="0"/>
    <x v="1"/>
    <x v="0"/>
  </r>
  <r>
    <x v="0"/>
    <d v="2015-08-14T00:00:00"/>
    <n v="385037"/>
    <s v="U"/>
    <n v="50"/>
    <s v="Y"/>
    <s v="Roody"/>
    <s v="Ok"/>
    <x v="0"/>
    <x v="1"/>
    <x v="0"/>
  </r>
  <r>
    <x v="0"/>
    <d v="2015-08-14T00:00:00"/>
    <n v="381889"/>
    <s v="U"/>
    <n v="15"/>
    <s v="Y"/>
    <s v="Roody"/>
    <s v="Ok"/>
    <x v="0"/>
    <x v="1"/>
    <x v="0"/>
  </r>
  <r>
    <x v="0"/>
    <d v="2015-08-14T00:00:00"/>
    <n v="383242"/>
    <s v="U"/>
    <s v="£185"/>
    <s v="Y"/>
    <s v="Roody"/>
    <s v="Ok"/>
    <x v="0"/>
    <x v="1"/>
    <x v="0"/>
  </r>
  <r>
    <x v="0"/>
    <d v="2015-08-14T00:00:00"/>
    <n v="385043"/>
    <s v="U"/>
    <n v="500"/>
    <s v="Y"/>
    <s v="Roody"/>
    <s v="Ok"/>
    <x v="0"/>
    <x v="1"/>
    <x v="0"/>
  </r>
  <r>
    <x v="0"/>
    <d v="2015-08-14T00:00:00"/>
    <n v="385047"/>
    <s v="U"/>
    <n v="300"/>
    <s v="Y"/>
    <s v="Roody"/>
    <s v="Ok"/>
    <x v="0"/>
    <x v="1"/>
    <x v="0"/>
  </r>
  <r>
    <x v="0"/>
    <d v="2015-08-14T00:00:00"/>
    <n v="380170"/>
    <s v="U"/>
    <n v="245"/>
    <s v="Y"/>
    <s v="Roody"/>
    <s v="Ok"/>
    <x v="0"/>
    <x v="1"/>
    <x v="0"/>
  </r>
  <r>
    <x v="0"/>
    <d v="2015-08-14T00:00:00"/>
    <n v="385054"/>
    <s v="D"/>
    <n v="105"/>
    <s v="Y"/>
    <s v="Roody"/>
    <s v="Ok"/>
    <x v="0"/>
    <x v="1"/>
    <x v="0"/>
  </r>
  <r>
    <x v="0"/>
    <d v="2015-08-17T00:00:00"/>
    <n v="383236"/>
    <s v="U"/>
    <n v="262"/>
    <s v="Y"/>
    <s v="Ben"/>
    <m/>
    <x v="1"/>
    <x v="2"/>
    <x v="0"/>
  </r>
  <r>
    <x v="0"/>
    <d v="2015-08-17T00:00:00"/>
    <n v="383898"/>
    <s v="U"/>
    <n v="26"/>
    <s v="Y"/>
    <s v="Ben"/>
    <m/>
    <x v="1"/>
    <x v="2"/>
    <x v="0"/>
  </r>
  <r>
    <x v="0"/>
    <d v="2015-08-17T00:00:00"/>
    <n v="381426"/>
    <s v="U"/>
    <n v="1537"/>
    <s v="Y"/>
    <s v="Ben"/>
    <m/>
    <x v="1"/>
    <x v="2"/>
    <x v="0"/>
  </r>
  <r>
    <x v="0"/>
    <d v="2015-08-17T00:00:00"/>
    <n v="383633"/>
    <s v="U"/>
    <s v="$750 + €335"/>
    <s v="Y"/>
    <s v="Ben"/>
    <m/>
    <x v="1"/>
    <x v="2"/>
    <x v="0"/>
  </r>
  <r>
    <x v="0"/>
    <d v="2015-08-17T00:00:00"/>
    <n v="385115"/>
    <s v="U"/>
    <n v="20"/>
    <s v="Y"/>
    <s v="Ben"/>
    <m/>
    <x v="1"/>
    <x v="2"/>
    <x v="0"/>
  </r>
  <r>
    <x v="0"/>
    <d v="2015-08-17T00:00:00"/>
    <n v="385118"/>
    <s v="U"/>
    <n v="56.4"/>
    <s v="Y"/>
    <s v="Ben"/>
    <m/>
    <x v="1"/>
    <x v="2"/>
    <x v="0"/>
  </r>
  <r>
    <x v="0"/>
    <d v="2015-08-17T00:00:00"/>
    <n v="385120"/>
    <s v="U"/>
    <s v="£55.887"/>
    <s v="Y"/>
    <s v="Ben"/>
    <m/>
    <x v="1"/>
    <x v="2"/>
    <x v="0"/>
  </r>
  <r>
    <x v="0"/>
    <d v="2015-08-17T00:00:00"/>
    <n v="385124"/>
    <s v="U"/>
    <s v="CHF 200"/>
    <s v="Y"/>
    <s v="Ben"/>
    <m/>
    <x v="1"/>
    <x v="2"/>
    <x v="0"/>
  </r>
  <r>
    <x v="0"/>
    <d v="2015-08-17T00:00:00"/>
    <n v="374690"/>
    <s v="U"/>
    <n v="630"/>
    <s v="Y"/>
    <s v="Ben"/>
    <m/>
    <x v="1"/>
    <x v="2"/>
    <x v="0"/>
  </r>
  <r>
    <x v="0"/>
    <d v="2015-08-17T00:00:00"/>
    <n v="376347"/>
    <s v="U"/>
    <n v="28.11"/>
    <s v="Y"/>
    <s v="Ben"/>
    <m/>
    <x v="1"/>
    <x v="2"/>
    <x v="0"/>
  </r>
  <r>
    <x v="0"/>
    <d v="2015-08-17T00:00:00"/>
    <n v="385126"/>
    <s v="U"/>
    <s v="£225"/>
    <s v="Y"/>
    <s v="Ben"/>
    <m/>
    <x v="1"/>
    <x v="2"/>
    <x v="0"/>
  </r>
  <r>
    <x v="0"/>
    <d v="2015-08-17T00:00:00"/>
    <n v="376878"/>
    <s v="U"/>
    <n v="22.472999999999999"/>
    <s v="Y"/>
    <s v="Ben"/>
    <m/>
    <x v="1"/>
    <x v="2"/>
    <x v="0"/>
  </r>
  <r>
    <x v="0"/>
    <d v="2015-08-17T00:00:00"/>
    <n v="385129"/>
    <s v="U"/>
    <s v="£365"/>
    <s v="Y"/>
    <s v="Ben"/>
    <m/>
    <x v="1"/>
    <x v="2"/>
    <x v="0"/>
  </r>
  <r>
    <x v="0"/>
    <d v="2015-08-17T00:00:00"/>
    <n v="385138"/>
    <s v="N"/>
    <n v="50"/>
    <s v="N"/>
    <s v="Ben"/>
    <m/>
    <x v="1"/>
    <x v="2"/>
    <x v="0"/>
  </r>
  <r>
    <x v="0"/>
    <d v="2015-08-17T00:00:00"/>
    <n v="385157"/>
    <s v="N"/>
    <n v="250"/>
    <s v="N"/>
    <s v="Ben"/>
    <m/>
    <x v="1"/>
    <x v="2"/>
    <x v="0"/>
  </r>
  <r>
    <x v="0"/>
    <d v="2015-08-17T00:00:00"/>
    <n v="384893"/>
    <s v="U"/>
    <n v="1200"/>
    <s v="N"/>
    <s v="Ben"/>
    <m/>
    <x v="1"/>
    <x v="2"/>
    <x v="0"/>
  </r>
  <r>
    <x v="0"/>
    <d v="2015-08-17T00:00:00"/>
    <n v="385163"/>
    <s v="N"/>
    <n v="250"/>
    <s v="N"/>
    <s v="Ben"/>
    <m/>
    <x v="1"/>
    <x v="2"/>
    <x v="0"/>
  </r>
  <r>
    <x v="0"/>
    <d v="2015-08-17T00:00:00"/>
    <n v="380552"/>
    <s v="U"/>
    <n v="140"/>
    <s v="Y"/>
    <s v="Ben"/>
    <m/>
    <x v="1"/>
    <x v="2"/>
    <x v="0"/>
  </r>
  <r>
    <x v="1"/>
    <d v="2015-08-04T00:00:00"/>
    <n v="384353"/>
    <s v="N"/>
    <m/>
    <m/>
    <s v="Ben"/>
    <s v="Ok"/>
    <x v="0"/>
    <x v="0"/>
    <x v="0"/>
  </r>
  <r>
    <x v="1"/>
    <d v="2015-08-04T00:00:00"/>
    <n v="383387"/>
    <s v="K"/>
    <m/>
    <m/>
    <s v="Ben"/>
    <m/>
    <x v="1"/>
    <x v="0"/>
    <x v="0"/>
  </r>
  <r>
    <x v="1"/>
    <d v="2015-08-04T00:00:00"/>
    <n v="382649"/>
    <s v="K"/>
    <m/>
    <m/>
    <s v="Ben"/>
    <m/>
    <x v="1"/>
    <x v="0"/>
    <x v="0"/>
  </r>
  <r>
    <x v="1"/>
    <d v="2015-08-04T00:00:00"/>
    <n v="384357"/>
    <s v="N"/>
    <m/>
    <m/>
    <s v="Ben"/>
    <s v="Ok"/>
    <x v="0"/>
    <x v="0"/>
    <x v="0"/>
  </r>
  <r>
    <x v="1"/>
    <d v="2015-08-04T00:00:00"/>
    <n v="384203"/>
    <s v="U"/>
    <m/>
    <m/>
    <s v="Ben"/>
    <s v="Tenor is 14"/>
    <x v="1"/>
    <x v="0"/>
    <x v="0"/>
  </r>
  <r>
    <x v="1"/>
    <d v="2015-08-04T00:00:00"/>
    <n v="379453"/>
    <s v="U"/>
    <m/>
    <m/>
    <s v="Ben"/>
    <s v="Ok"/>
    <x v="0"/>
    <x v="0"/>
    <x v="0"/>
  </r>
  <r>
    <x v="1"/>
    <d v="2015-08-04T00:00:00"/>
    <n v="384362"/>
    <s v="N"/>
    <m/>
    <m/>
    <s v="Ben"/>
    <s v="Ok"/>
    <x v="0"/>
    <x v="0"/>
    <x v="0"/>
  </r>
  <r>
    <x v="1"/>
    <d v="2015-08-04T00:00:00"/>
    <n v="384268"/>
    <s v="U"/>
    <m/>
    <m/>
    <s v="Ben"/>
    <s v="To update Uop"/>
    <x v="1"/>
    <x v="0"/>
    <x v="0"/>
  </r>
  <r>
    <x v="1"/>
    <d v="2015-08-04T00:00:00"/>
    <n v="382380"/>
    <s v="U"/>
    <m/>
    <m/>
    <s v="Ben"/>
    <s v="Ok"/>
    <x v="0"/>
    <x v="0"/>
    <x v="0"/>
  </r>
  <r>
    <x v="1"/>
    <d v="2015-08-04T00:00:00"/>
    <n v="384280"/>
    <s v="U"/>
    <m/>
    <m/>
    <s v="Ben"/>
    <s v="Ok"/>
    <x v="0"/>
    <x v="0"/>
    <x v="0"/>
  </r>
  <r>
    <x v="1"/>
    <d v="2015-08-04T00:00:00"/>
    <n v="383728"/>
    <s v="U"/>
    <m/>
    <m/>
    <s v="Ben"/>
    <s v="Ok"/>
    <x v="0"/>
    <x v="0"/>
    <x v="0"/>
  </r>
  <r>
    <x v="1"/>
    <d v="2015-08-04T00:00:00"/>
    <n v="384068"/>
    <s v="U"/>
    <m/>
    <m/>
    <s v="Ben"/>
    <s v="Ok"/>
    <x v="0"/>
    <x v="0"/>
    <x v="0"/>
  </r>
  <r>
    <x v="1"/>
    <d v="2015-08-04T00:00:00"/>
    <n v="381760"/>
    <s v="U"/>
    <m/>
    <m/>
    <s v="Ben"/>
    <s v="Is 2nd tranche a bilateral ?"/>
    <x v="1"/>
    <x v="0"/>
    <x v="0"/>
  </r>
  <r>
    <x v="1"/>
    <d v="2015-08-04T00:00:00"/>
    <n v="383355"/>
    <s v="U"/>
    <m/>
    <m/>
    <s v="Ben"/>
    <s v="Ok"/>
    <x v="0"/>
    <x v="0"/>
    <x v="0"/>
  </r>
  <r>
    <x v="1"/>
    <d v="2015-08-04T00:00:00"/>
    <n v="384384"/>
    <s v="N"/>
    <m/>
    <m/>
    <s v="Ben"/>
    <s v="Club deal + no Bookrunner BR eligible = N"/>
    <x v="1"/>
    <x v="0"/>
    <x v="0"/>
  </r>
  <r>
    <x v="1"/>
    <d v="2015-08-04T00:00:00"/>
    <n v="384356"/>
    <s v="U"/>
    <m/>
    <m/>
    <s v="Ben"/>
    <s v="Ok"/>
    <x v="0"/>
    <x v="0"/>
    <x v="0"/>
  </r>
  <r>
    <x v="1"/>
    <d v="2015-08-04T00:00:00"/>
    <n v="384394"/>
    <s v="N"/>
    <m/>
    <m/>
    <s v="Ben"/>
    <s v="Where is arranger mentioned on submission ?"/>
    <x v="1"/>
    <x v="0"/>
    <x v="0"/>
  </r>
  <r>
    <x v="1"/>
    <d v="2015-08-05T00:00:00"/>
    <n v="384457"/>
    <s v="N"/>
    <m/>
    <m/>
    <s v="Ben"/>
    <s v=" Check if the deal is an amendment as previous deal is very close"/>
    <x v="1"/>
    <x v="0"/>
    <x v="0"/>
  </r>
  <r>
    <x v="1"/>
    <d v="2015-08-05T00:00:00"/>
    <n v="384464"/>
    <s v="N"/>
    <m/>
    <m/>
    <s v="Ben"/>
    <s v=" Need to check  borrower as  Toscafund Ltd is acquiring a minority share."/>
    <x v="1"/>
    <x v="0"/>
    <x v="0"/>
  </r>
  <r>
    <x v="1"/>
    <d v="2015-08-05T00:00:00"/>
    <n v="384473"/>
    <s v="N"/>
    <m/>
    <m/>
    <s v="Ben"/>
    <s v="Ok"/>
    <x v="0"/>
    <x v="0"/>
    <x v="0"/>
  </r>
  <r>
    <x v="1"/>
    <d v="2015-08-05T00:00:00"/>
    <n v="384475"/>
    <s v="N"/>
    <m/>
    <m/>
    <s v="Ben"/>
    <s v="Ok"/>
    <x v="0"/>
    <x v="0"/>
    <x v="0"/>
  </r>
  <r>
    <x v="1"/>
    <d v="2015-08-05T00:00:00"/>
    <n v="384473"/>
    <s v="S"/>
    <m/>
    <m/>
    <s v="Ben"/>
    <m/>
    <x v="1"/>
    <x v="0"/>
    <x v="0"/>
  </r>
  <r>
    <x v="1"/>
    <d v="2015-08-05T00:00:00"/>
    <n v="384478"/>
    <s v="N"/>
    <m/>
    <m/>
    <s v="Ben"/>
    <s v="Missing one tranche"/>
    <x v="1"/>
    <x v="0"/>
    <x v="0"/>
  </r>
  <r>
    <x v="1"/>
    <d v="2015-08-05T00:00:00"/>
    <n v="384487"/>
    <s v="N"/>
    <m/>
    <m/>
    <s v="Ben"/>
    <s v="Ok"/>
    <x v="0"/>
    <x v="0"/>
    <x v="0"/>
  </r>
  <r>
    <x v="1"/>
    <d v="2015-08-05T00:00:00"/>
    <n v="384490"/>
    <s v="N"/>
    <m/>
    <m/>
    <s v="Ben"/>
    <s v="Ok"/>
    <x v="0"/>
    <x v="0"/>
    <x v="0"/>
  </r>
  <r>
    <x v="1"/>
    <d v="2015-08-05T00:00:00"/>
    <n v="381760"/>
    <s v="S"/>
    <m/>
    <m/>
    <s v="Ben"/>
    <m/>
    <x v="1"/>
    <x v="0"/>
    <x v="0"/>
  </r>
  <r>
    <x v="1"/>
    <d v="2015-08-05T00:00:00"/>
    <n v="382297"/>
    <s v="K"/>
    <m/>
    <m/>
    <s v="Ben"/>
    <m/>
    <x v="1"/>
    <x v="0"/>
    <x v="0"/>
  </r>
  <r>
    <x v="1"/>
    <d v="2015-08-05T00:00:00"/>
    <n v="384282"/>
    <s v="K"/>
    <m/>
    <m/>
    <s v="Ben"/>
    <m/>
    <x v="1"/>
    <x v="0"/>
    <x v="0"/>
  </r>
  <r>
    <x v="1"/>
    <d v="2015-08-05T00:00:00"/>
    <n v="383768"/>
    <s v="K"/>
    <m/>
    <m/>
    <s v="Ben"/>
    <m/>
    <x v="1"/>
    <x v="0"/>
    <x v="0"/>
  </r>
  <r>
    <x v="1"/>
    <d v="2015-08-05T00:00:00"/>
    <n v="384291"/>
    <s v="U"/>
    <m/>
    <m/>
    <s v="Ben"/>
    <s v=" 2n lien subordinated"/>
    <x v="1"/>
    <x v="0"/>
    <x v="0"/>
  </r>
  <r>
    <x v="1"/>
    <d v="2015-08-05T00:00:00"/>
    <n v="384272"/>
    <s v="U"/>
    <m/>
    <m/>
    <s v="Ben"/>
    <s v="Ok"/>
    <x v="0"/>
    <x v="0"/>
    <x v="0"/>
  </r>
  <r>
    <x v="1"/>
    <d v="2015-08-05T00:00:00"/>
    <n v="384384"/>
    <s v="S"/>
    <m/>
    <m/>
    <s v="Ben"/>
    <m/>
    <x v="1"/>
    <x v="0"/>
    <x v="0"/>
  </r>
  <r>
    <x v="1"/>
    <d v="2015-08-05T00:00:00"/>
    <n v="384511"/>
    <s v="N"/>
    <m/>
    <m/>
    <s v="Ben"/>
    <s v=" It is mentioned PF team –to check "/>
    <x v="1"/>
    <x v="0"/>
    <x v="0"/>
  </r>
  <r>
    <x v="1"/>
    <d v="2015-08-05T00:00:00"/>
    <n v="383599"/>
    <s v="S"/>
    <m/>
    <m/>
    <s v="Ben"/>
    <m/>
    <x v="1"/>
    <x v="0"/>
    <x v="0"/>
  </r>
  <r>
    <x v="1"/>
    <d v="2015-08-05T00:00:00"/>
    <n v="383764"/>
    <s v="U"/>
    <m/>
    <m/>
    <s v="Ben"/>
    <s v="Ok"/>
    <x v="0"/>
    <x v="0"/>
    <x v="0"/>
  </r>
  <r>
    <x v="1"/>
    <d v="2015-08-06T00:00:00"/>
    <n v="384566"/>
    <s v="N"/>
    <m/>
    <m/>
    <s v="Ben"/>
    <s v="Ok"/>
    <x v="0"/>
    <x v="0"/>
    <x v="0"/>
  </r>
  <r>
    <x v="1"/>
    <d v="2015-08-06T00:00:00"/>
    <n v="384573"/>
    <s v="N"/>
    <m/>
    <m/>
    <s v="Ben"/>
    <s v="Ok"/>
    <x v="0"/>
    <x v="0"/>
    <x v="0"/>
  </r>
  <r>
    <x v="1"/>
    <d v="2015-08-06T00:00:00"/>
    <n v="384360"/>
    <s v="K"/>
    <m/>
    <m/>
    <s v="Ben"/>
    <m/>
    <x v="1"/>
    <x v="0"/>
    <x v="0"/>
  </r>
  <r>
    <x v="1"/>
    <d v="2015-08-06T00:00:00"/>
    <n v="379130"/>
    <s v="U"/>
    <m/>
    <m/>
    <s v="Ben"/>
    <s v="Ok"/>
    <x v="0"/>
    <x v="0"/>
    <x v="0"/>
  </r>
  <r>
    <x v="1"/>
    <d v="2015-08-06T00:00:00"/>
    <n v="384381"/>
    <s v="U"/>
    <m/>
    <m/>
    <s v="Ben"/>
    <s v="Ok"/>
    <x v="0"/>
    <x v="0"/>
    <x v="0"/>
  </r>
  <r>
    <x v="1"/>
    <d v="2015-08-06T00:00:00"/>
    <n v="384578"/>
    <s v="N"/>
    <m/>
    <m/>
    <s v="Ben"/>
    <s v="Ok"/>
    <x v="0"/>
    <x v="0"/>
    <x v="0"/>
  </r>
  <r>
    <x v="1"/>
    <d v="2015-08-06T00:00:00"/>
    <n v="384580"/>
    <s v="N"/>
    <m/>
    <m/>
    <s v="Ben"/>
    <s v="Ok"/>
    <x v="0"/>
    <x v="0"/>
    <x v="0"/>
  </r>
  <r>
    <x v="1"/>
    <d v="2015-08-06T00:00:00"/>
    <n v="384583"/>
    <s v="N"/>
    <m/>
    <m/>
    <s v="Ben"/>
    <s v="Ok"/>
    <x v="0"/>
    <x v="0"/>
    <x v="0"/>
  </r>
  <r>
    <x v="1"/>
    <d v="2015-08-06T00:00:00"/>
    <n v="384593"/>
    <s v="N"/>
    <m/>
    <m/>
    <s v="Ben"/>
    <s v="Ok"/>
    <x v="0"/>
    <x v="0"/>
    <x v="0"/>
  </r>
  <r>
    <x v="1"/>
    <d v="2015-08-06T00:00:00"/>
    <n v="384598"/>
    <s v="N"/>
    <m/>
    <m/>
    <s v="Ben"/>
    <s v="Ok"/>
    <x v="0"/>
    <x v="0"/>
    <x v="0"/>
  </r>
  <r>
    <x v="1"/>
    <d v="2015-08-06T00:00:00"/>
    <n v="384602"/>
    <s v="N"/>
    <m/>
    <m/>
    <s v="Ben"/>
    <s v="Ok"/>
    <x v="0"/>
    <x v="0"/>
    <x v="0"/>
  </r>
  <r>
    <x v="1"/>
    <d v="2015-08-06T00:00:00"/>
    <n v="384604"/>
    <s v="N"/>
    <m/>
    <m/>
    <s v="Ben"/>
    <s v="Why IG ?"/>
    <x v="1"/>
    <x v="0"/>
    <x v="0"/>
  </r>
  <r>
    <x v="1"/>
    <d v="2015-08-06T00:00:00"/>
    <n v="384605"/>
    <s v="N"/>
    <m/>
    <m/>
    <s v="Ben"/>
    <s v="Why LVG ?"/>
    <x v="1"/>
    <x v="0"/>
    <x v="0"/>
  </r>
  <r>
    <x v="1"/>
    <d v="2015-08-06T00:00:00"/>
    <n v="384607"/>
    <s v="N"/>
    <m/>
    <m/>
    <s v="Ben"/>
    <s v="Ok"/>
    <x v="0"/>
    <x v="0"/>
    <x v="0"/>
  </r>
  <r>
    <x v="1"/>
    <d v="2015-08-06T00:00:00"/>
    <n v="384357"/>
    <s v="S"/>
    <m/>
    <m/>
    <s v="Ben"/>
    <m/>
    <x v="1"/>
    <x v="0"/>
    <x v="0"/>
  </r>
  <r>
    <x v="1"/>
    <d v="2015-08-07T00:00:00"/>
    <n v="384473"/>
    <s v="U"/>
    <m/>
    <m/>
    <s v="Ben"/>
    <s v="Ok"/>
    <x v="0"/>
    <x v="0"/>
    <x v="0"/>
  </r>
  <r>
    <x v="1"/>
    <d v="2015-08-07T00:00:00"/>
    <n v="382296"/>
    <s v="S"/>
    <m/>
    <m/>
    <s v="Ben"/>
    <m/>
    <x v="1"/>
    <x v="0"/>
    <x v="0"/>
  </r>
  <r>
    <x v="1"/>
    <d v="2015-08-07T00:00:00"/>
    <n v="384068"/>
    <s v="S"/>
    <m/>
    <m/>
    <s v="Ben"/>
    <m/>
    <x v="1"/>
    <x v="0"/>
    <x v="0"/>
  </r>
  <r>
    <x v="1"/>
    <d v="2015-08-07T00:00:00"/>
    <n v="377389"/>
    <s v="U"/>
    <m/>
    <m/>
    <s v="Ben"/>
    <s v="GCP missing in UOP + add in deal notes, option to increase by $700m available.+corp lvg = Y"/>
    <x v="1"/>
    <x v="0"/>
    <x v="0"/>
  </r>
  <r>
    <x v="1"/>
    <d v="2015-08-07T00:00:00"/>
    <n v="384660"/>
    <s v="N"/>
    <m/>
    <m/>
    <s v="Ben"/>
    <s v="Ok"/>
    <x v="0"/>
    <x v="0"/>
    <x v="0"/>
  </r>
  <r>
    <x v="1"/>
    <d v="2015-08-10T00:00:00"/>
    <n v="384720"/>
    <s v="N"/>
    <m/>
    <m/>
    <s v="Ben"/>
    <s v="To check with PF &amp; update accordingly.+ allocation to be removed"/>
    <x v="1"/>
    <x v="1"/>
    <x v="0"/>
  </r>
  <r>
    <x v="1"/>
    <d v="2015-08-10T00:00:00"/>
    <n v="384636"/>
    <s v="K"/>
    <m/>
    <m/>
    <s v="Ben"/>
    <m/>
    <x v="1"/>
    <x v="1"/>
    <x v="0"/>
  </r>
  <r>
    <x v="1"/>
    <d v="2015-08-10T00:00:00"/>
    <n v="383766"/>
    <s v="S"/>
    <m/>
    <m/>
    <s v="Ben"/>
    <m/>
    <x v="1"/>
    <x v="1"/>
    <x v="0"/>
  </r>
  <r>
    <x v="1"/>
    <d v="2015-08-10T00:00:00"/>
    <n v="384736"/>
    <s v="N"/>
    <m/>
    <m/>
    <s v="Ben"/>
    <s v="Ok"/>
    <x v="0"/>
    <x v="1"/>
    <x v="0"/>
  </r>
  <r>
    <x v="1"/>
    <d v="2015-08-10T00:00:00"/>
    <n v="384146"/>
    <s v="K"/>
    <m/>
    <m/>
    <s v="Ben"/>
    <m/>
    <x v="1"/>
    <x v="1"/>
    <x v="0"/>
  </r>
  <r>
    <x v="1"/>
    <d v="2015-08-10T00:00:00"/>
    <n v="383037"/>
    <s v="K"/>
    <m/>
    <m/>
    <s v="Ben"/>
    <m/>
    <x v="1"/>
    <x v="1"/>
    <x v="0"/>
  </r>
  <r>
    <x v="1"/>
    <d v="2015-08-10T00:00:00"/>
    <n v="384741"/>
    <s v="N"/>
    <m/>
    <m/>
    <s v="Ben"/>
    <s v="Ok"/>
    <x v="0"/>
    <x v="1"/>
    <x v="0"/>
  </r>
  <r>
    <x v="1"/>
    <d v="2015-08-10T00:00:00"/>
    <n v="383599"/>
    <s v="S"/>
    <m/>
    <m/>
    <s v="Ben"/>
    <m/>
    <x v="1"/>
    <x v="1"/>
    <x v="0"/>
  </r>
  <r>
    <x v="1"/>
    <d v="2015-08-10T00:00:00"/>
    <n v="384744"/>
    <s v="N"/>
    <m/>
    <m/>
    <s v="Ben"/>
    <s v="Ok"/>
    <x v="0"/>
    <x v="1"/>
    <x v="0"/>
  </r>
  <r>
    <x v="1"/>
    <d v="2015-08-10T00:00:00"/>
    <n v="384083"/>
    <s v="S"/>
    <m/>
    <m/>
    <s v="Ben"/>
    <m/>
    <x v="1"/>
    <x v="1"/>
    <x v="0"/>
  </r>
  <r>
    <x v="1"/>
    <d v="2015-08-10T00:00:00"/>
    <n v="384755"/>
    <s v="N"/>
    <m/>
    <m/>
    <s v="Ben"/>
    <s v="Ok"/>
    <x v="0"/>
    <x v="1"/>
    <x v="0"/>
  </r>
  <r>
    <x v="1"/>
    <d v="2015-08-10T00:00:00"/>
    <n v="384764"/>
    <s v="N"/>
    <m/>
    <m/>
    <s v="Ben"/>
    <s v="To link"/>
    <x v="1"/>
    <x v="1"/>
    <x v="0"/>
  </r>
  <r>
    <x v="1"/>
    <d v="2015-08-11T00:00:00"/>
    <n v="384816"/>
    <s v="N"/>
    <m/>
    <m/>
    <s v="Ben"/>
    <s v="Ok"/>
    <x v="0"/>
    <x v="1"/>
    <x v="0"/>
  </r>
  <r>
    <x v="1"/>
    <d v="2015-08-11T00:00:00"/>
    <n v="384820"/>
    <s v="N"/>
    <m/>
    <m/>
    <s v="Ben"/>
    <s v="Ok"/>
    <x v="0"/>
    <x v="1"/>
    <x v="0"/>
  </r>
  <r>
    <x v="1"/>
    <d v="2015-08-11T00:00:00"/>
    <n v="384822"/>
    <s v="N"/>
    <m/>
    <m/>
    <s v="Ben"/>
    <s v="To confirm and flagged as COM + secured"/>
    <x v="1"/>
    <x v="1"/>
    <x v="0"/>
  </r>
  <r>
    <x v="1"/>
    <d v="2015-08-11T00:00:00"/>
    <n v="384825"/>
    <s v="N"/>
    <m/>
    <m/>
    <s v="Ben"/>
    <s v="Ok"/>
    <x v="0"/>
    <x v="1"/>
    <x v="0"/>
  </r>
  <r>
    <x v="1"/>
    <d v="2015-08-11T00:00:00"/>
    <n v="384835"/>
    <s v="N"/>
    <m/>
    <m/>
    <s v="Ben"/>
    <s v="Most probably related to http://africacapitaldigest.com/wordpress/abraaj-backed-libstars-acquisition-of-natural-herbs-given-green-light/_x000a_And also to add sponsor _x000a_Most probably related to http://africacapitaldigest.com/wordpress/abraaj-backed-libstars-acquisition-of-natural-herbs-given-green-light/_x000a_And also to add sponsor _x000a_"/>
    <x v="1"/>
    <x v="1"/>
    <x v="0"/>
  </r>
  <r>
    <x v="1"/>
    <d v="2015-08-11T00:00:00"/>
    <n v="384360"/>
    <s v="S"/>
    <m/>
    <m/>
    <s v="Roody"/>
    <m/>
    <x v="1"/>
    <x v="1"/>
    <x v="0"/>
  </r>
  <r>
    <x v="1"/>
    <d v="2015-08-11T00:00:00"/>
    <n v="380185"/>
    <s v="S"/>
    <m/>
    <m/>
    <s v="Roody"/>
    <m/>
    <x v="1"/>
    <x v="1"/>
    <x v="0"/>
  </r>
  <r>
    <x v="1"/>
    <d v="2015-08-11T00:00:00"/>
    <n v="384272"/>
    <s v="U"/>
    <m/>
    <m/>
    <s v="Roody"/>
    <s v="Ok"/>
    <x v="0"/>
    <x v="1"/>
    <x v="0"/>
  </r>
  <r>
    <x v="1"/>
    <d v="2015-08-11T00:00:00"/>
    <n v="384357"/>
    <s v="U"/>
    <m/>
    <m/>
    <s v="Ben"/>
    <s v="Ok"/>
    <x v="0"/>
    <x v="1"/>
    <x v="0"/>
  </r>
  <r>
    <x v="1"/>
    <d v="2015-08-11T00:00:00"/>
    <n v="384847"/>
    <s v="N"/>
    <m/>
    <m/>
    <s v="Ben"/>
    <s v="Ok"/>
    <x v="0"/>
    <x v="1"/>
    <x v="0"/>
  </r>
  <r>
    <x v="1"/>
    <d v="2015-08-11T00:00:00"/>
    <n v="384457"/>
    <s v="S"/>
    <m/>
    <m/>
    <s v="Roody"/>
    <m/>
    <x v="1"/>
    <x v="1"/>
    <x v="0"/>
  </r>
  <r>
    <x v="1"/>
    <d v="2015-08-11T00:00:00"/>
    <n v="384849"/>
    <s v="N"/>
    <m/>
    <m/>
    <s v="Ben"/>
    <s v="Ok"/>
    <x v="0"/>
    <x v="1"/>
    <x v="0"/>
  </r>
  <r>
    <x v="1"/>
    <d v="2015-08-11T00:00:00"/>
    <n v="384850"/>
    <s v="N"/>
    <m/>
    <m/>
    <s v="Ben"/>
    <s v="Ok"/>
    <x v="0"/>
    <x v="1"/>
    <x v="0"/>
  </r>
  <r>
    <x v="1"/>
    <d v="2015-08-11T00:00:00"/>
    <n v="384851"/>
    <s v="N"/>
    <m/>
    <m/>
    <s v="Ben"/>
    <s v="Ok"/>
    <x v="0"/>
    <x v="1"/>
    <x v="0"/>
  </r>
  <r>
    <x v="1"/>
    <d v="2015-08-11T00:00:00"/>
    <n v="384272"/>
    <s v="U"/>
    <m/>
    <m/>
    <s v="Ben"/>
    <s v="Ok"/>
    <x v="0"/>
    <x v="1"/>
    <x v="0"/>
  </r>
  <r>
    <x v="1"/>
    <d v="2015-08-12T00:00:00"/>
    <n v="384885"/>
    <s v="N"/>
    <m/>
    <m/>
    <s v="Ben"/>
    <s v="Wrong bank for ICO –should be Instituto de Credito O"/>
    <x v="1"/>
    <x v="1"/>
    <x v="0"/>
  </r>
  <r>
    <x v="1"/>
    <d v="2015-08-12T00:00:00"/>
    <n v="384898"/>
    <s v="N"/>
    <m/>
    <m/>
    <s v="Ben"/>
    <s v="PF info missing + to flag as secured"/>
    <x v="1"/>
    <x v="1"/>
    <x v="0"/>
  </r>
  <r>
    <x v="1"/>
    <d v="2015-08-12T00:00:00"/>
    <n v="384902"/>
    <s v="N"/>
    <m/>
    <m/>
    <s v="Ben"/>
    <s v="Ok"/>
    <x v="0"/>
    <x v="1"/>
    <x v="0"/>
  </r>
  <r>
    <x v="1"/>
    <d v="2015-08-12T00:00:00"/>
    <n v="384909"/>
    <s v="N"/>
    <m/>
    <m/>
    <s v="Ben"/>
    <m/>
    <x v="1"/>
    <x v="1"/>
    <x v="0"/>
  </r>
  <r>
    <x v="1"/>
    <d v="2015-08-12T00:00:00"/>
    <n v="383127"/>
    <s v="S"/>
    <m/>
    <m/>
    <s v="Roody"/>
    <m/>
    <x v="1"/>
    <x v="1"/>
    <x v="0"/>
  </r>
  <r>
    <x v="1"/>
    <d v="2015-08-12T00:00:00"/>
    <n v="382099"/>
    <s v="S"/>
    <m/>
    <m/>
    <s v="Roody"/>
    <m/>
    <x v="1"/>
    <x v="1"/>
    <x v="0"/>
  </r>
  <r>
    <x v="1"/>
    <d v="2015-08-12T00:00:00"/>
    <n v="384912"/>
    <s v="N"/>
    <m/>
    <m/>
    <s v="Roody"/>
    <s v="To flag as secured +deal notes Asset based lending"/>
    <x v="1"/>
    <x v="1"/>
    <x v="0"/>
  </r>
  <r>
    <x v="1"/>
    <d v="2015-08-12T00:00:00"/>
    <n v="384764"/>
    <s v="S"/>
    <m/>
    <m/>
    <s v="Roody"/>
    <s v="Ok"/>
    <x v="0"/>
    <x v="1"/>
    <x v="0"/>
  </r>
  <r>
    <x v="1"/>
    <d v="2015-08-17T00:00:00"/>
    <n v="383387"/>
    <s v="U"/>
    <m/>
    <m/>
    <s v="Roody"/>
    <s v="Ok"/>
    <x v="0"/>
    <x v="2"/>
    <x v="0"/>
  </r>
  <r>
    <x v="1"/>
    <d v="2015-08-17T00:00:00"/>
    <n v="381443"/>
    <s v="S"/>
    <m/>
    <m/>
    <s v="Roody"/>
    <s v="Ok"/>
    <x v="0"/>
    <x v="2"/>
    <x v="0"/>
  </r>
  <r>
    <x v="1"/>
    <d v="2015-08-17T00:00:00"/>
    <n v="384909"/>
    <s v="U"/>
    <m/>
    <m/>
    <s v="Roody"/>
    <s v="Ok"/>
    <x v="0"/>
    <x v="2"/>
    <x v="0"/>
  </r>
  <r>
    <x v="1"/>
    <d v="2015-08-17T00:00:00"/>
    <n v="380251"/>
    <s v="K"/>
    <m/>
    <m/>
    <s v="Roody"/>
    <m/>
    <x v="1"/>
    <x v="2"/>
    <x v="0"/>
  </r>
  <r>
    <x v="1"/>
    <d v="2015-08-17T00:00:00"/>
    <n v="385128"/>
    <s v="N"/>
    <m/>
    <m/>
    <s v="Roody"/>
    <m/>
    <x v="1"/>
    <x v="2"/>
    <x v="0"/>
  </r>
  <r>
    <x v="1"/>
    <d v="2015-08-17T00:00:00"/>
    <n v="385153"/>
    <s v="N"/>
    <m/>
    <m/>
    <s v="Roody"/>
    <m/>
    <x v="1"/>
    <x v="2"/>
    <x v="0"/>
  </r>
  <r>
    <x v="1"/>
    <d v="2015-08-17T00:00:00"/>
    <n v="385154"/>
    <s v="N"/>
    <m/>
    <m/>
    <s v="Roody"/>
    <m/>
    <x v="1"/>
    <x v="2"/>
    <x v="0"/>
  </r>
  <r>
    <x v="1"/>
    <d v="2015-08-17T00:00:00"/>
    <n v="383167"/>
    <s v="U"/>
    <m/>
    <m/>
    <s v="Roody"/>
    <m/>
    <x v="1"/>
    <x v="2"/>
    <x v="0"/>
  </r>
  <r>
    <x v="1"/>
    <d v="2015-08-17T00:00:00"/>
    <n v="384720"/>
    <s v="U"/>
    <m/>
    <m/>
    <s v="Roody"/>
    <m/>
    <x v="1"/>
    <x v="2"/>
    <x v="0"/>
  </r>
  <r>
    <x v="1"/>
    <d v="2015-08-17T00:00:00"/>
    <n v="385054"/>
    <s v="S"/>
    <m/>
    <m/>
    <s v="Roody"/>
    <m/>
    <x v="1"/>
    <x v="2"/>
    <x v="0"/>
  </r>
  <r>
    <x v="0"/>
    <d v="2015-09-17T00:00:00"/>
    <n v="385115"/>
    <s v="U"/>
    <n v="20"/>
    <s v="Y"/>
    <s v="Ben"/>
    <m/>
    <x v="1"/>
    <x v="3"/>
    <x v="1"/>
  </r>
  <r>
    <x v="0"/>
    <d v="2015-09-18T00:00:00"/>
    <n v="385118"/>
    <s v="U"/>
    <n v="56.4"/>
    <s v="Y"/>
    <s v="Ben"/>
    <m/>
    <x v="1"/>
    <x v="3"/>
    <x v="1"/>
  </r>
  <r>
    <x v="0"/>
    <d v="2015-09-19T00:00:00"/>
    <n v="385120"/>
    <s v="U"/>
    <s v="£55.887"/>
    <s v="Y"/>
    <s v="Ben"/>
    <m/>
    <x v="1"/>
    <x v="3"/>
    <x v="1"/>
  </r>
  <r>
    <x v="0"/>
    <d v="2015-09-20T00:00:00"/>
    <n v="385124"/>
    <s v="U"/>
    <s v="CHF 200"/>
    <s v="Y"/>
    <s v="Ben"/>
    <m/>
    <x v="1"/>
    <x v="4"/>
    <x v="1"/>
  </r>
  <r>
    <x v="0"/>
    <d v="2015-09-21T00:00:00"/>
    <n v="374690"/>
    <s v="U"/>
    <n v="630"/>
    <s v="Y"/>
    <s v="Ben"/>
    <m/>
    <x v="1"/>
    <x v="4"/>
    <x v="1"/>
  </r>
  <r>
    <x v="0"/>
    <d v="2015-09-22T00:00:00"/>
    <n v="376347"/>
    <s v="U"/>
    <n v="28.11"/>
    <s v="Y"/>
    <s v="Ben"/>
    <m/>
    <x v="1"/>
    <x v="4"/>
    <x v="1"/>
  </r>
  <r>
    <x v="0"/>
    <d v="2015-09-17T00:00:00"/>
    <n v="385126"/>
    <s v="U"/>
    <s v="£225"/>
    <s v="Y"/>
    <s v="Ben"/>
    <m/>
    <x v="1"/>
    <x v="3"/>
    <x v="1"/>
  </r>
  <r>
    <x v="0"/>
    <d v="2015-09-17T00:00:00"/>
    <n v="376878"/>
    <s v="U"/>
    <n v="22.472999999999999"/>
    <s v="Y"/>
    <s v="Ben"/>
    <m/>
    <x v="1"/>
    <x v="3"/>
    <x v="1"/>
  </r>
  <r>
    <x v="0"/>
    <d v="2015-09-17T00:00:00"/>
    <n v="385129"/>
    <s v="U"/>
    <s v="£365"/>
    <s v="Y"/>
    <s v="Ben"/>
    <m/>
    <x v="1"/>
    <x v="3"/>
    <x v="1"/>
  </r>
  <r>
    <x v="0"/>
    <d v="2015-09-17T00:00:00"/>
    <n v="385138"/>
    <s v="N"/>
    <n v="50"/>
    <s v="N"/>
    <s v="Ben"/>
    <m/>
    <x v="1"/>
    <x v="3"/>
    <x v="1"/>
  </r>
  <r>
    <x v="0"/>
    <d v="2015-09-17T00:00:00"/>
    <n v="385157"/>
    <s v="N"/>
    <n v="250"/>
    <s v="N"/>
    <s v="Ben"/>
    <m/>
    <x v="1"/>
    <x v="3"/>
    <x v="1"/>
  </r>
  <r>
    <x v="0"/>
    <d v="2015-09-17T00:00:00"/>
    <n v="384893"/>
    <s v="U"/>
    <n v="1200"/>
    <s v="N"/>
    <s v="Ben"/>
    <m/>
    <x v="1"/>
    <x v="3"/>
    <x v="1"/>
  </r>
  <r>
    <x v="0"/>
    <d v="2015-09-17T00:00:00"/>
    <n v="385163"/>
    <s v="N"/>
    <n v="250"/>
    <s v="N"/>
    <s v="Ben"/>
    <m/>
    <x v="1"/>
    <x v="3"/>
    <x v="1"/>
  </r>
  <r>
    <x v="0"/>
    <d v="2015-09-17T00:00:00"/>
    <n v="380552"/>
    <s v="U"/>
    <n v="140"/>
    <s v="Y"/>
    <s v="Ben"/>
    <m/>
    <x v="1"/>
    <x v="3"/>
    <x v="1"/>
  </r>
  <r>
    <x v="1"/>
    <d v="2015-09-04T00:00:00"/>
    <n v="384353"/>
    <s v="N"/>
    <m/>
    <m/>
    <s v="Ben"/>
    <s v="Ok"/>
    <x v="0"/>
    <x v="5"/>
    <x v="1"/>
  </r>
  <r>
    <x v="1"/>
    <d v="2015-09-04T00:00:00"/>
    <n v="383387"/>
    <s v="K"/>
    <m/>
    <m/>
    <s v="Ben"/>
    <m/>
    <x v="1"/>
    <x v="5"/>
    <x v="1"/>
  </r>
  <r>
    <x v="1"/>
    <d v="2015-09-04T00:00:00"/>
    <n v="382649"/>
    <s v="K"/>
    <m/>
    <m/>
    <s v="Ben"/>
    <m/>
    <x v="1"/>
    <x v="5"/>
    <x v="1"/>
  </r>
  <r>
    <x v="1"/>
    <d v="2015-09-04T00:00:00"/>
    <n v="384357"/>
    <s v="N"/>
    <m/>
    <m/>
    <s v="Ben"/>
    <s v="Ok"/>
    <x v="0"/>
    <x v="5"/>
    <x v="1"/>
  </r>
  <r>
    <x v="1"/>
    <d v="2015-09-04T00:00:00"/>
    <n v="384203"/>
    <s v="U"/>
    <m/>
    <m/>
    <s v="Ben"/>
    <s v="Tenor is 14"/>
    <x v="1"/>
    <x v="5"/>
    <x v="1"/>
  </r>
  <r>
    <x v="1"/>
    <d v="2015-09-04T00:00:00"/>
    <n v="379453"/>
    <s v="U"/>
    <m/>
    <m/>
    <s v="Ben"/>
    <s v="Ok"/>
    <x v="0"/>
    <x v="5"/>
    <x v="1"/>
  </r>
  <r>
    <x v="1"/>
    <d v="2015-09-04T00:00:00"/>
    <n v="384362"/>
    <s v="N"/>
    <m/>
    <m/>
    <s v="Ben"/>
    <s v="Ok"/>
    <x v="0"/>
    <x v="5"/>
    <x v="1"/>
  </r>
  <r>
    <x v="1"/>
    <d v="2015-09-04T00:00:00"/>
    <n v="384268"/>
    <s v="U"/>
    <m/>
    <m/>
    <s v="Ben"/>
    <s v="To update Uop"/>
    <x v="1"/>
    <x v="5"/>
    <x v="1"/>
  </r>
  <r>
    <x v="1"/>
    <d v="2015-09-04T00:00:00"/>
    <n v="382380"/>
    <s v="U"/>
    <m/>
    <m/>
    <s v="Ben"/>
    <s v="Ok"/>
    <x v="0"/>
    <x v="5"/>
    <x v="1"/>
  </r>
  <r>
    <x v="1"/>
    <d v="2015-09-04T00:00:00"/>
    <n v="384280"/>
    <s v="U"/>
    <m/>
    <m/>
    <s v="Ben"/>
    <s v="Ok"/>
    <x v="0"/>
    <x v="5"/>
    <x v="1"/>
  </r>
  <r>
    <x v="1"/>
    <d v="2015-09-04T00:00:00"/>
    <n v="383728"/>
    <s v="U"/>
    <m/>
    <m/>
    <s v="Ben"/>
    <s v="Ok"/>
    <x v="0"/>
    <x v="5"/>
    <x v="1"/>
  </r>
  <r>
    <x v="1"/>
    <d v="2015-09-04T00:00:00"/>
    <n v="384068"/>
    <s v="U"/>
    <m/>
    <m/>
    <s v="Ben"/>
    <s v="Ok"/>
    <x v="0"/>
    <x v="5"/>
    <x v="1"/>
  </r>
  <r>
    <x v="1"/>
    <d v="2015-09-04T00:00:00"/>
    <n v="381760"/>
    <s v="U"/>
    <m/>
    <m/>
    <s v="Ben"/>
    <s v="Is 2nd tranche a bilateral ?"/>
    <x v="1"/>
    <x v="5"/>
    <x v="1"/>
  </r>
  <r>
    <x v="1"/>
    <d v="2015-09-04T00:00:00"/>
    <n v="383355"/>
    <s v="U"/>
    <m/>
    <m/>
    <s v="Ben"/>
    <s v="Ok"/>
    <x v="0"/>
    <x v="5"/>
    <x v="1"/>
  </r>
  <r>
    <x v="1"/>
    <d v="2015-09-04T00:00:00"/>
    <n v="384384"/>
    <s v="N"/>
    <m/>
    <m/>
    <s v="Ben"/>
    <s v="Club deal + no Bookrunner BR eligible = N"/>
    <x v="1"/>
    <x v="5"/>
    <x v="1"/>
  </r>
  <r>
    <x v="1"/>
    <d v="2015-09-04T00:00:00"/>
    <n v="384356"/>
    <s v="U"/>
    <m/>
    <m/>
    <s v="Ben"/>
    <s v="Ok"/>
    <x v="0"/>
    <x v="5"/>
    <x v="1"/>
  </r>
  <r>
    <x v="2"/>
    <m/>
    <m/>
    <m/>
    <m/>
    <m/>
    <m/>
    <m/>
    <x v="2"/>
    <x v="6"/>
    <x v="2"/>
  </r>
</pivotCacheRecords>
</file>

<file path=xl/pivotCache/pivotCacheRecords4.xml><?xml version="1.0" encoding="utf-8"?>
<pivotCacheRecords xmlns="http://schemas.openxmlformats.org/spreadsheetml/2006/main" xmlns:r="http://schemas.openxmlformats.org/officeDocument/2006/relationships" count="230">
  <r>
    <x v="0"/>
    <x v="0"/>
    <n v="191156"/>
    <s v="U"/>
    <s v="£205"/>
    <s v="Y"/>
    <s v="Ben"/>
    <s v="Ok"/>
    <x v="0"/>
    <n v="33"/>
    <n v="8"/>
  </r>
  <r>
    <x v="0"/>
    <x v="0"/>
    <n v="317970"/>
    <s v="U"/>
    <s v="£275"/>
    <s v="Y"/>
    <s v="Ben"/>
    <s v="Ok"/>
    <x v="0"/>
    <n v="33"/>
    <n v="8"/>
  </r>
  <r>
    <x v="0"/>
    <x v="1"/>
    <n v="362242"/>
    <s v="U"/>
    <n v="15"/>
    <s v="Y"/>
    <s v="Ben"/>
    <m/>
    <x v="1"/>
    <n v="33"/>
    <n v="8"/>
  </r>
  <r>
    <x v="0"/>
    <x v="2"/>
    <n v="374690"/>
    <s v="U"/>
    <n v="630"/>
    <s v="Y"/>
    <s v="Ben"/>
    <m/>
    <x v="1"/>
    <n v="34"/>
    <n v="8"/>
  </r>
  <r>
    <x v="0"/>
    <x v="3"/>
    <n v="374690"/>
    <s v="U"/>
    <n v="630"/>
    <s v="Y"/>
    <s v="Ben"/>
    <m/>
    <x v="1"/>
    <n v="39"/>
    <n v="9"/>
  </r>
  <r>
    <x v="0"/>
    <x v="2"/>
    <n v="376347"/>
    <s v="U"/>
    <n v="28.11"/>
    <s v="Y"/>
    <s v="Ben"/>
    <m/>
    <x v="1"/>
    <n v="34"/>
    <n v="8"/>
  </r>
  <r>
    <x v="0"/>
    <x v="4"/>
    <n v="376347"/>
    <s v="U"/>
    <n v="28.11"/>
    <s v="Y"/>
    <s v="Ben"/>
    <m/>
    <x v="1"/>
    <n v="39"/>
    <n v="9"/>
  </r>
  <r>
    <x v="0"/>
    <x v="2"/>
    <n v="376878"/>
    <s v="U"/>
    <n v="22.472999999999999"/>
    <s v="Y"/>
    <s v="Ben"/>
    <m/>
    <x v="1"/>
    <n v="34"/>
    <n v="8"/>
  </r>
  <r>
    <x v="0"/>
    <x v="5"/>
    <n v="376878"/>
    <s v="U"/>
    <n v="22.472999999999999"/>
    <s v="Y"/>
    <s v="Ben"/>
    <m/>
    <x v="1"/>
    <n v="38"/>
    <n v="9"/>
  </r>
  <r>
    <x v="1"/>
    <x v="6"/>
    <n v="377389"/>
    <s v="U"/>
    <m/>
    <m/>
    <s v="Ben"/>
    <s v="GCP missing in UOP + add in deal notes, option to increase by $700m available.+corp lvg = Y"/>
    <x v="1"/>
    <n v="32"/>
    <n v="8"/>
  </r>
  <r>
    <x v="0"/>
    <x v="6"/>
    <n v="378513"/>
    <s v="U"/>
    <n v="1435"/>
    <s v="Y"/>
    <s v="Ben"/>
    <s v="Ok"/>
    <x v="0"/>
    <n v="32"/>
    <n v="8"/>
  </r>
  <r>
    <x v="0"/>
    <x v="7"/>
    <n v="378654"/>
    <s v="U"/>
    <s v="£400"/>
    <s v="Y"/>
    <s v="Ben"/>
    <s v="Ok"/>
    <x v="0"/>
    <n v="32"/>
    <n v="8"/>
  </r>
  <r>
    <x v="1"/>
    <x v="8"/>
    <n v="379130"/>
    <s v="U"/>
    <m/>
    <m/>
    <s v="Ben"/>
    <s v="Ok"/>
    <x v="0"/>
    <n v="32"/>
    <n v="8"/>
  </r>
  <r>
    <x v="0"/>
    <x v="9"/>
    <n v="379453"/>
    <s v="U"/>
    <n v="550"/>
    <s v="Y"/>
    <s v="Ben"/>
    <s v="Ok"/>
    <x v="0"/>
    <n v="32"/>
    <n v="8"/>
  </r>
  <r>
    <x v="1"/>
    <x v="9"/>
    <n v="379453"/>
    <s v="U"/>
    <m/>
    <m/>
    <s v="Ben"/>
    <s v="Ok"/>
    <x v="0"/>
    <n v="32"/>
    <n v="8"/>
  </r>
  <r>
    <x v="1"/>
    <x v="10"/>
    <n v="379453"/>
    <s v="U"/>
    <m/>
    <m/>
    <s v="Ben"/>
    <s v="Ok"/>
    <x v="0"/>
    <n v="36"/>
    <n v="9"/>
  </r>
  <r>
    <x v="0"/>
    <x v="11"/>
    <n v="380170"/>
    <s v="U"/>
    <n v="245"/>
    <s v="Y"/>
    <s v="Roody"/>
    <s v="Ok"/>
    <x v="0"/>
    <n v="33"/>
    <n v="8"/>
  </r>
  <r>
    <x v="1"/>
    <x v="12"/>
    <n v="380185"/>
    <s v="S"/>
    <m/>
    <m/>
    <s v="Roody"/>
    <m/>
    <x v="1"/>
    <n v="33"/>
    <n v="8"/>
  </r>
  <r>
    <x v="1"/>
    <x v="2"/>
    <n v="380251"/>
    <s v="K"/>
    <m/>
    <m/>
    <s v="Roody"/>
    <m/>
    <x v="1"/>
    <n v="34"/>
    <n v="8"/>
  </r>
  <r>
    <x v="0"/>
    <x v="2"/>
    <n v="380552"/>
    <s v="U"/>
    <n v="140"/>
    <s v="Y"/>
    <s v="Ben"/>
    <m/>
    <x v="1"/>
    <n v="34"/>
    <n v="8"/>
  </r>
  <r>
    <x v="0"/>
    <x v="5"/>
    <n v="380552"/>
    <s v="U"/>
    <n v="140"/>
    <s v="Y"/>
    <s v="Ben"/>
    <m/>
    <x v="1"/>
    <n v="38"/>
    <n v="9"/>
  </r>
  <r>
    <x v="0"/>
    <x v="0"/>
    <n v="380856"/>
    <s v="U"/>
    <s v="€1120 + $890"/>
    <s v="Y"/>
    <s v="Ben"/>
    <s v="Ok"/>
    <x v="0"/>
    <n v="33"/>
    <n v="8"/>
  </r>
  <r>
    <x v="0"/>
    <x v="11"/>
    <n v="380943"/>
    <s v="U"/>
    <n v="200"/>
    <s v="Y"/>
    <s v="Roody"/>
    <s v="Ok"/>
    <x v="0"/>
    <n v="33"/>
    <n v="8"/>
  </r>
  <r>
    <x v="0"/>
    <x v="1"/>
    <n v="381042"/>
    <s v="U"/>
    <n v="140"/>
    <s v="Y"/>
    <s v="Ben"/>
    <m/>
    <x v="1"/>
    <n v="33"/>
    <n v="8"/>
  </r>
  <r>
    <x v="0"/>
    <x v="2"/>
    <n v="381426"/>
    <s v="U"/>
    <n v="1537"/>
    <s v="Y"/>
    <s v="Ben"/>
    <m/>
    <x v="1"/>
    <n v="34"/>
    <n v="8"/>
  </r>
  <r>
    <x v="0"/>
    <x v="1"/>
    <n v="381429"/>
    <s v="U"/>
    <s v="£350"/>
    <s v="Y"/>
    <s v="Ben"/>
    <m/>
    <x v="1"/>
    <n v="33"/>
    <n v="8"/>
  </r>
  <r>
    <x v="1"/>
    <x v="2"/>
    <n v="381443"/>
    <s v="S"/>
    <m/>
    <m/>
    <s v="Roody"/>
    <s v="Ok"/>
    <x v="0"/>
    <n v="34"/>
    <n v="8"/>
  </r>
  <r>
    <x v="1"/>
    <x v="9"/>
    <n v="381760"/>
    <s v="U"/>
    <m/>
    <m/>
    <s v="Ben"/>
    <s v="Is 2nd tranche a bilateral ?"/>
    <x v="1"/>
    <n v="32"/>
    <n v="8"/>
  </r>
  <r>
    <x v="1"/>
    <x v="13"/>
    <n v="381760"/>
    <s v="S"/>
    <m/>
    <m/>
    <s v="Ben"/>
    <m/>
    <x v="1"/>
    <n v="32"/>
    <n v="8"/>
  </r>
  <r>
    <x v="1"/>
    <x v="10"/>
    <n v="381760"/>
    <s v="U"/>
    <m/>
    <m/>
    <s v="Ben"/>
    <s v="Is 2nd tranche a bilateral ?"/>
    <x v="1"/>
    <n v="36"/>
    <n v="9"/>
  </r>
  <r>
    <x v="0"/>
    <x v="11"/>
    <n v="381889"/>
    <s v="U"/>
    <n v="15"/>
    <s v="Y"/>
    <s v="Roody"/>
    <s v="Ok"/>
    <x v="0"/>
    <n v="33"/>
    <n v="8"/>
  </r>
  <r>
    <x v="1"/>
    <x v="0"/>
    <n v="382099"/>
    <s v="S"/>
    <m/>
    <m/>
    <s v="Roody"/>
    <m/>
    <x v="1"/>
    <n v="33"/>
    <n v="8"/>
  </r>
  <r>
    <x v="1"/>
    <x v="6"/>
    <n v="382296"/>
    <s v="S"/>
    <m/>
    <m/>
    <s v="Ben"/>
    <m/>
    <x v="1"/>
    <n v="32"/>
    <n v="8"/>
  </r>
  <r>
    <x v="1"/>
    <x v="13"/>
    <n v="382297"/>
    <s v="K"/>
    <m/>
    <m/>
    <s v="Ben"/>
    <m/>
    <x v="1"/>
    <n v="32"/>
    <n v="8"/>
  </r>
  <r>
    <x v="1"/>
    <x v="9"/>
    <n v="382380"/>
    <s v="U"/>
    <m/>
    <m/>
    <s v="Ben"/>
    <s v="Ok"/>
    <x v="0"/>
    <n v="32"/>
    <n v="8"/>
  </r>
  <r>
    <x v="1"/>
    <x v="10"/>
    <n v="382380"/>
    <s v="U"/>
    <m/>
    <m/>
    <s v="Ben"/>
    <s v="Ok"/>
    <x v="0"/>
    <n v="36"/>
    <n v="9"/>
  </r>
  <r>
    <x v="1"/>
    <x v="9"/>
    <n v="382649"/>
    <s v="K"/>
    <m/>
    <m/>
    <s v="Ben"/>
    <m/>
    <x v="1"/>
    <n v="32"/>
    <n v="8"/>
  </r>
  <r>
    <x v="1"/>
    <x v="10"/>
    <n v="382649"/>
    <s v="K"/>
    <m/>
    <m/>
    <s v="Ben"/>
    <m/>
    <x v="1"/>
    <n v="36"/>
    <n v="9"/>
  </r>
  <r>
    <x v="0"/>
    <x v="14"/>
    <n v="382977"/>
    <s v="U"/>
    <n v="400"/>
    <s v="Y"/>
    <s v="Ben"/>
    <s v="Ok"/>
    <x v="0"/>
    <n v="33"/>
    <n v="8"/>
  </r>
  <r>
    <x v="1"/>
    <x v="14"/>
    <n v="383037"/>
    <s v="K"/>
    <m/>
    <m/>
    <s v="Ben"/>
    <m/>
    <x v="1"/>
    <n v="33"/>
    <n v="8"/>
  </r>
  <r>
    <x v="1"/>
    <x v="0"/>
    <n v="383127"/>
    <s v="S"/>
    <m/>
    <m/>
    <s v="Roody"/>
    <m/>
    <x v="1"/>
    <n v="33"/>
    <n v="8"/>
  </r>
  <r>
    <x v="1"/>
    <x v="2"/>
    <n v="383167"/>
    <s v="U"/>
    <m/>
    <m/>
    <s v="Roody"/>
    <m/>
    <x v="1"/>
    <n v="34"/>
    <n v="8"/>
  </r>
  <r>
    <x v="0"/>
    <x v="0"/>
    <n v="383236"/>
    <s v="U"/>
    <n v="262"/>
    <s v="Y"/>
    <s v="Ben"/>
    <s v="Ok"/>
    <x v="0"/>
    <n v="33"/>
    <n v="8"/>
  </r>
  <r>
    <x v="0"/>
    <x v="2"/>
    <n v="383236"/>
    <s v="U"/>
    <n v="262"/>
    <s v="Y"/>
    <s v="Ben"/>
    <m/>
    <x v="1"/>
    <n v="34"/>
    <n v="8"/>
  </r>
  <r>
    <x v="0"/>
    <x v="11"/>
    <n v="383242"/>
    <s v="U"/>
    <s v="£185"/>
    <s v="Y"/>
    <s v="Roody"/>
    <s v="Ok"/>
    <x v="0"/>
    <n v="33"/>
    <n v="8"/>
  </r>
  <r>
    <x v="1"/>
    <x v="9"/>
    <n v="383355"/>
    <s v="U"/>
    <m/>
    <m/>
    <s v="Ben"/>
    <s v="Ok"/>
    <x v="0"/>
    <n v="32"/>
    <n v="8"/>
  </r>
  <r>
    <x v="1"/>
    <x v="10"/>
    <n v="383355"/>
    <s v="U"/>
    <m/>
    <m/>
    <s v="Ben"/>
    <s v="Ok"/>
    <x v="0"/>
    <n v="36"/>
    <n v="9"/>
  </r>
  <r>
    <x v="1"/>
    <x v="9"/>
    <n v="383387"/>
    <s v="K"/>
    <m/>
    <m/>
    <s v="Ben"/>
    <m/>
    <x v="1"/>
    <n v="32"/>
    <n v="8"/>
  </r>
  <r>
    <x v="1"/>
    <x v="2"/>
    <n v="383387"/>
    <s v="U"/>
    <m/>
    <m/>
    <s v="Roody"/>
    <s v="Ok"/>
    <x v="0"/>
    <n v="34"/>
    <n v="8"/>
  </r>
  <r>
    <x v="1"/>
    <x v="10"/>
    <n v="383387"/>
    <s v="K"/>
    <m/>
    <m/>
    <s v="Ben"/>
    <m/>
    <x v="1"/>
    <n v="36"/>
    <n v="9"/>
  </r>
  <r>
    <x v="1"/>
    <x v="13"/>
    <n v="383599"/>
    <s v="S"/>
    <m/>
    <m/>
    <s v="Ben"/>
    <m/>
    <x v="1"/>
    <n v="32"/>
    <n v="8"/>
  </r>
  <r>
    <x v="1"/>
    <x v="14"/>
    <n v="383599"/>
    <s v="S"/>
    <m/>
    <m/>
    <s v="Ben"/>
    <m/>
    <x v="1"/>
    <n v="33"/>
    <n v="8"/>
  </r>
  <r>
    <x v="0"/>
    <x v="2"/>
    <n v="383633"/>
    <s v="U"/>
    <s v="$750 + €335"/>
    <s v="Y"/>
    <s v="Ben"/>
    <m/>
    <x v="1"/>
    <n v="34"/>
    <n v="8"/>
  </r>
  <r>
    <x v="0"/>
    <x v="14"/>
    <n v="383719"/>
    <s v="U"/>
    <n v="750"/>
    <s v="Y"/>
    <s v="Ben"/>
    <s v="To change to IG as TR +2nd tranche is DBT  &amp; 1st is REF ??"/>
    <x v="1"/>
    <n v="33"/>
    <n v="8"/>
  </r>
  <r>
    <x v="0"/>
    <x v="1"/>
    <n v="383719"/>
    <s v="U"/>
    <n v="750"/>
    <s v="Y"/>
    <s v="Ben"/>
    <m/>
    <x v="1"/>
    <n v="33"/>
    <n v="8"/>
  </r>
  <r>
    <x v="0"/>
    <x v="6"/>
    <n v="383728"/>
    <s v="U"/>
    <n v="725"/>
    <s v="Y"/>
    <s v="Ben"/>
    <s v="Maturity for 2nd tranche is 2022"/>
    <x v="1"/>
    <n v="32"/>
    <n v="8"/>
  </r>
  <r>
    <x v="0"/>
    <x v="0"/>
    <n v="383728"/>
    <s v="U"/>
    <m/>
    <s v="Y"/>
    <s v="Ben"/>
    <s v="Ok"/>
    <x v="0"/>
    <n v="33"/>
    <n v="8"/>
  </r>
  <r>
    <x v="1"/>
    <x v="9"/>
    <n v="383728"/>
    <s v="U"/>
    <m/>
    <m/>
    <s v="Ben"/>
    <s v="Ok"/>
    <x v="0"/>
    <n v="32"/>
    <n v="8"/>
  </r>
  <r>
    <x v="1"/>
    <x v="10"/>
    <n v="383728"/>
    <s v="U"/>
    <m/>
    <m/>
    <s v="Ben"/>
    <s v="Ok"/>
    <x v="0"/>
    <n v="36"/>
    <n v="9"/>
  </r>
  <r>
    <x v="1"/>
    <x v="13"/>
    <n v="383764"/>
    <s v="U"/>
    <m/>
    <m/>
    <s v="Ben"/>
    <s v="Ok"/>
    <x v="0"/>
    <n v="32"/>
    <n v="8"/>
  </r>
  <r>
    <x v="0"/>
    <x v="6"/>
    <n v="383766"/>
    <s v="U"/>
    <n v="180"/>
    <s v="Y"/>
    <s v="Ben"/>
    <s v="Ok"/>
    <x v="0"/>
    <n v="32"/>
    <n v="8"/>
  </r>
  <r>
    <x v="1"/>
    <x v="14"/>
    <n v="383766"/>
    <s v="S"/>
    <m/>
    <m/>
    <s v="Ben"/>
    <m/>
    <x v="1"/>
    <n v="33"/>
    <n v="8"/>
  </r>
  <r>
    <x v="0"/>
    <x v="14"/>
    <n v="383767"/>
    <s v="U"/>
    <s v="€300 + $550"/>
    <s v="Y"/>
    <s v="Ben"/>
    <s v="Ok"/>
    <x v="0"/>
    <n v="33"/>
    <n v="8"/>
  </r>
  <r>
    <x v="0"/>
    <x v="0"/>
    <n v="383767"/>
    <s v="U"/>
    <s v="€300 + $500"/>
    <s v="Y"/>
    <s v="Ben"/>
    <s v="Ok"/>
    <x v="0"/>
    <n v="33"/>
    <n v="8"/>
  </r>
  <r>
    <x v="1"/>
    <x v="13"/>
    <n v="383768"/>
    <s v="K"/>
    <m/>
    <m/>
    <s v="Ben"/>
    <m/>
    <x v="1"/>
    <n v="32"/>
    <n v="8"/>
  </r>
  <r>
    <x v="0"/>
    <x v="2"/>
    <n v="383898"/>
    <s v="U"/>
    <n v="26"/>
    <s v="Y"/>
    <s v="Ben"/>
    <m/>
    <x v="1"/>
    <n v="34"/>
    <n v="8"/>
  </r>
  <r>
    <x v="0"/>
    <x v="0"/>
    <n v="383906"/>
    <s v="U"/>
    <n v="525"/>
    <s v="Y"/>
    <s v="Ben"/>
    <s v="Ok"/>
    <x v="0"/>
    <n v="33"/>
    <n v="8"/>
  </r>
  <r>
    <x v="0"/>
    <x v="12"/>
    <n v="383930"/>
    <s v="U"/>
    <n v="300"/>
    <s v="Y"/>
    <s v="Ben"/>
    <s v="Ok"/>
    <x v="0"/>
    <n v="33"/>
    <n v="8"/>
  </r>
  <r>
    <x v="0"/>
    <x v="6"/>
    <n v="383965"/>
    <s v="U"/>
    <n v="290"/>
    <s v="Y"/>
    <s v="Ben"/>
    <s v="Ok"/>
    <x v="0"/>
    <n v="32"/>
    <n v="8"/>
  </r>
  <r>
    <x v="1"/>
    <x v="9"/>
    <n v="384068"/>
    <s v="U"/>
    <m/>
    <m/>
    <s v="Ben"/>
    <s v="Ok"/>
    <x v="0"/>
    <n v="32"/>
    <n v="8"/>
  </r>
  <r>
    <x v="1"/>
    <x v="6"/>
    <n v="384068"/>
    <s v="S"/>
    <m/>
    <m/>
    <s v="Ben"/>
    <m/>
    <x v="1"/>
    <n v="32"/>
    <n v="8"/>
  </r>
  <r>
    <x v="1"/>
    <x v="10"/>
    <n v="384068"/>
    <s v="U"/>
    <m/>
    <m/>
    <s v="Ben"/>
    <s v="Ok"/>
    <x v="0"/>
    <n v="36"/>
    <n v="9"/>
  </r>
  <r>
    <x v="1"/>
    <x v="14"/>
    <n v="384083"/>
    <s v="S"/>
    <m/>
    <m/>
    <s v="Ben"/>
    <m/>
    <x v="1"/>
    <n v="33"/>
    <n v="8"/>
  </r>
  <r>
    <x v="0"/>
    <x v="12"/>
    <n v="384129"/>
    <s v="U"/>
    <n v="250"/>
    <s v="Y"/>
    <s v="Ben"/>
    <s v="To check if Duplicate with #378725 +take data from othe sub too. + link to previous deal"/>
    <x v="1"/>
    <n v="33"/>
    <n v="8"/>
  </r>
  <r>
    <x v="1"/>
    <x v="14"/>
    <n v="384146"/>
    <s v="K"/>
    <m/>
    <m/>
    <s v="Ben"/>
    <m/>
    <x v="1"/>
    <n v="33"/>
    <n v="8"/>
  </r>
  <r>
    <x v="0"/>
    <x v="9"/>
    <n v="384194"/>
    <s v="U"/>
    <n v="40"/>
    <s v="Y"/>
    <s v="Ben"/>
    <s v="Ok"/>
    <x v="0"/>
    <n v="32"/>
    <n v="8"/>
  </r>
  <r>
    <x v="1"/>
    <x v="9"/>
    <n v="384203"/>
    <s v="U"/>
    <m/>
    <m/>
    <s v="Ben"/>
    <s v="Tenor is 14"/>
    <x v="1"/>
    <n v="32"/>
    <n v="8"/>
  </r>
  <r>
    <x v="1"/>
    <x v="10"/>
    <n v="384203"/>
    <s v="U"/>
    <m/>
    <m/>
    <s v="Ben"/>
    <s v="Tenor is 14"/>
    <x v="1"/>
    <n v="36"/>
    <n v="9"/>
  </r>
  <r>
    <x v="0"/>
    <x v="14"/>
    <n v="384215"/>
    <s v="U"/>
    <n v="179"/>
    <s v="Y"/>
    <s v="Ben"/>
    <s v="Ok"/>
    <x v="0"/>
    <n v="33"/>
    <n v="8"/>
  </r>
  <r>
    <x v="0"/>
    <x v="14"/>
    <n v="384222"/>
    <s v="U"/>
    <n v="170"/>
    <s v="Y"/>
    <s v="Ben"/>
    <s v="Ok"/>
    <x v="0"/>
    <n v="33"/>
    <n v="8"/>
  </r>
  <r>
    <x v="0"/>
    <x v="7"/>
    <n v="384226"/>
    <s v="U"/>
    <s v="AED 3000"/>
    <s v="Y"/>
    <s v="Ben"/>
    <s v="Ok"/>
    <x v="0"/>
    <n v="32"/>
    <n v="8"/>
  </r>
  <r>
    <x v="1"/>
    <x v="9"/>
    <n v="384268"/>
    <s v="U"/>
    <m/>
    <m/>
    <s v="Ben"/>
    <s v="To update Uop"/>
    <x v="1"/>
    <n v="32"/>
    <n v="8"/>
  </r>
  <r>
    <x v="1"/>
    <x v="10"/>
    <n v="384268"/>
    <s v="U"/>
    <m/>
    <m/>
    <s v="Ben"/>
    <s v="To update Uop"/>
    <x v="1"/>
    <n v="36"/>
    <n v="9"/>
  </r>
  <r>
    <x v="0"/>
    <x v="6"/>
    <n v="384272"/>
    <s v="U"/>
    <n v="3199"/>
    <s v="Y"/>
    <s v="Ben"/>
    <s v="Ok"/>
    <x v="0"/>
    <n v="32"/>
    <n v="8"/>
  </r>
  <r>
    <x v="1"/>
    <x v="13"/>
    <n v="384272"/>
    <s v="U"/>
    <m/>
    <m/>
    <s v="Ben"/>
    <s v="Ok"/>
    <x v="0"/>
    <n v="32"/>
    <n v="8"/>
  </r>
  <r>
    <x v="1"/>
    <x v="12"/>
    <n v="384272"/>
    <s v="U"/>
    <m/>
    <m/>
    <s v="Roody"/>
    <s v="Ok"/>
    <x v="0"/>
    <n v="33"/>
    <n v="8"/>
  </r>
  <r>
    <x v="1"/>
    <x v="12"/>
    <n v="384272"/>
    <s v="U"/>
    <m/>
    <m/>
    <s v="Ben"/>
    <s v="Ok"/>
    <x v="0"/>
    <n v="33"/>
    <n v="8"/>
  </r>
  <r>
    <x v="1"/>
    <x v="9"/>
    <n v="384280"/>
    <s v="U"/>
    <m/>
    <m/>
    <s v="Ben"/>
    <s v="Ok"/>
    <x v="0"/>
    <n v="32"/>
    <n v="8"/>
  </r>
  <r>
    <x v="1"/>
    <x v="10"/>
    <n v="384280"/>
    <s v="U"/>
    <m/>
    <m/>
    <s v="Ben"/>
    <s v="Ok"/>
    <x v="0"/>
    <n v="36"/>
    <n v="9"/>
  </r>
  <r>
    <x v="1"/>
    <x v="13"/>
    <n v="384282"/>
    <s v="K"/>
    <m/>
    <m/>
    <s v="Ben"/>
    <m/>
    <x v="1"/>
    <n v="32"/>
    <n v="8"/>
  </r>
  <r>
    <x v="1"/>
    <x v="13"/>
    <n v="384291"/>
    <s v="U"/>
    <m/>
    <m/>
    <s v="Ben"/>
    <s v=" 2n lien subordinated"/>
    <x v="1"/>
    <n v="32"/>
    <n v="8"/>
  </r>
  <r>
    <x v="0"/>
    <x v="7"/>
    <n v="384313"/>
    <s v="N"/>
    <s v="NOK 8000"/>
    <s v="N"/>
    <s v="Ben"/>
    <s v="Ok"/>
    <x v="0"/>
    <n v="32"/>
    <n v="8"/>
  </r>
  <r>
    <x v="0"/>
    <x v="14"/>
    <n v="384313"/>
    <s v="U"/>
    <s v="NOK 8000"/>
    <s v="Y"/>
    <s v="Ben"/>
    <s v="Ok"/>
    <x v="0"/>
    <n v="33"/>
    <n v="8"/>
  </r>
  <r>
    <x v="0"/>
    <x v="7"/>
    <n v="384315"/>
    <s v="U"/>
    <n v="65"/>
    <s v="Y"/>
    <s v="Ben"/>
    <s v="Ok"/>
    <x v="0"/>
    <n v="32"/>
    <n v="8"/>
  </r>
  <r>
    <x v="0"/>
    <x v="7"/>
    <n v="384319"/>
    <s v="N"/>
    <n v="480"/>
    <s v="Y"/>
    <s v="Ben"/>
    <s v="Could be related to acq"/>
    <x v="1"/>
    <n v="32"/>
    <n v="8"/>
  </r>
  <r>
    <x v="0"/>
    <x v="7"/>
    <n v="384323"/>
    <s v="U"/>
    <n v="250"/>
    <s v="Y"/>
    <s v="Ben"/>
    <s v="Ok"/>
    <x v="0"/>
    <n v="32"/>
    <n v="8"/>
  </r>
  <r>
    <x v="1"/>
    <x v="9"/>
    <n v="384353"/>
    <s v="N"/>
    <m/>
    <m/>
    <s v="Ben"/>
    <s v="Ok"/>
    <x v="0"/>
    <n v="32"/>
    <n v="8"/>
  </r>
  <r>
    <x v="1"/>
    <x v="10"/>
    <n v="384353"/>
    <s v="N"/>
    <m/>
    <m/>
    <s v="Ben"/>
    <s v="Ok"/>
    <x v="0"/>
    <n v="36"/>
    <n v="9"/>
  </r>
  <r>
    <x v="0"/>
    <x v="9"/>
    <n v="384355"/>
    <s v="U"/>
    <n v="122"/>
    <s v="Y"/>
    <s v="Ben"/>
    <s v="Add PRO as UOP"/>
    <x v="1"/>
    <n v="32"/>
    <n v="8"/>
  </r>
  <r>
    <x v="1"/>
    <x v="9"/>
    <n v="384356"/>
    <s v="U"/>
    <m/>
    <m/>
    <s v="Ben"/>
    <s v="Ok"/>
    <x v="0"/>
    <n v="32"/>
    <n v="8"/>
  </r>
  <r>
    <x v="1"/>
    <x v="10"/>
    <n v="384356"/>
    <s v="U"/>
    <m/>
    <m/>
    <s v="Ben"/>
    <s v="Ok"/>
    <x v="0"/>
    <n v="36"/>
    <n v="9"/>
  </r>
  <r>
    <x v="1"/>
    <x v="9"/>
    <n v="384357"/>
    <s v="N"/>
    <m/>
    <m/>
    <s v="Ben"/>
    <s v="Ok"/>
    <x v="0"/>
    <n v="32"/>
    <n v="8"/>
  </r>
  <r>
    <x v="1"/>
    <x v="8"/>
    <n v="384357"/>
    <s v="S"/>
    <m/>
    <m/>
    <s v="Ben"/>
    <m/>
    <x v="1"/>
    <n v="32"/>
    <n v="8"/>
  </r>
  <r>
    <x v="1"/>
    <x v="12"/>
    <n v="384357"/>
    <s v="U"/>
    <m/>
    <m/>
    <s v="Ben"/>
    <s v="Ok"/>
    <x v="0"/>
    <n v="33"/>
    <n v="8"/>
  </r>
  <r>
    <x v="1"/>
    <x v="10"/>
    <n v="384357"/>
    <s v="N"/>
    <m/>
    <m/>
    <s v="Ben"/>
    <s v="Ok"/>
    <x v="0"/>
    <n v="36"/>
    <n v="9"/>
  </r>
  <r>
    <x v="0"/>
    <x v="9"/>
    <n v="384358"/>
    <s v="U"/>
    <n v="272.8"/>
    <s v="Y"/>
    <s v="Ben"/>
    <s v="Ok"/>
    <x v="0"/>
    <n v="32"/>
    <n v="8"/>
  </r>
  <r>
    <x v="0"/>
    <x v="9"/>
    <n v="384360"/>
    <s v="U"/>
    <s v="€3.5bn"/>
    <s v="Y"/>
    <s v="Ben"/>
    <s v="Ok"/>
    <x v="0"/>
    <n v="32"/>
    <n v="8"/>
  </r>
  <r>
    <x v="1"/>
    <x v="8"/>
    <n v="384360"/>
    <s v="K"/>
    <m/>
    <m/>
    <s v="Ben"/>
    <m/>
    <x v="1"/>
    <n v="32"/>
    <n v="8"/>
  </r>
  <r>
    <x v="1"/>
    <x v="12"/>
    <n v="384360"/>
    <s v="S"/>
    <m/>
    <m/>
    <s v="Roody"/>
    <m/>
    <x v="1"/>
    <n v="33"/>
    <n v="8"/>
  </r>
  <r>
    <x v="1"/>
    <x v="9"/>
    <n v="384362"/>
    <s v="N"/>
    <m/>
    <m/>
    <s v="Ben"/>
    <s v="Ok"/>
    <x v="0"/>
    <n v="32"/>
    <n v="8"/>
  </r>
  <r>
    <x v="1"/>
    <x v="10"/>
    <n v="384362"/>
    <s v="N"/>
    <m/>
    <m/>
    <s v="Ben"/>
    <s v="Ok"/>
    <x v="0"/>
    <n v="36"/>
    <n v="9"/>
  </r>
  <r>
    <x v="0"/>
    <x v="9"/>
    <n v="384368"/>
    <s v="U"/>
    <n v="216"/>
    <s v="Y"/>
    <s v="Ben"/>
    <s v="Ok"/>
    <x v="0"/>
    <n v="32"/>
    <n v="8"/>
  </r>
  <r>
    <x v="0"/>
    <x v="9"/>
    <n v="384376"/>
    <s v="U"/>
    <s v="£160"/>
    <s v="Y"/>
    <s v="Ben"/>
    <s v="Ok"/>
    <x v="0"/>
    <n v="32"/>
    <n v="8"/>
  </r>
  <r>
    <x v="0"/>
    <x v="9"/>
    <n v="384381"/>
    <s v="U"/>
    <s v="£200"/>
    <s v="Y"/>
    <s v="Ben"/>
    <s v="Ok"/>
    <x v="0"/>
    <n v="32"/>
    <n v="8"/>
  </r>
  <r>
    <x v="1"/>
    <x v="8"/>
    <n v="384381"/>
    <s v="U"/>
    <m/>
    <m/>
    <s v="Ben"/>
    <s v="Ok"/>
    <x v="0"/>
    <n v="32"/>
    <n v="8"/>
  </r>
  <r>
    <x v="1"/>
    <x v="9"/>
    <n v="384384"/>
    <s v="N"/>
    <m/>
    <m/>
    <s v="Ben"/>
    <s v="Club deal + no Bookrunner BR eligible = N"/>
    <x v="1"/>
    <n v="32"/>
    <n v="8"/>
  </r>
  <r>
    <x v="1"/>
    <x v="13"/>
    <n v="384384"/>
    <s v="S"/>
    <m/>
    <m/>
    <s v="Ben"/>
    <m/>
    <x v="1"/>
    <n v="32"/>
    <n v="8"/>
  </r>
  <r>
    <x v="1"/>
    <x v="10"/>
    <n v="384384"/>
    <s v="N"/>
    <m/>
    <m/>
    <s v="Ben"/>
    <s v="Club deal + no Bookrunner BR eligible = N"/>
    <x v="1"/>
    <n v="36"/>
    <n v="9"/>
  </r>
  <r>
    <x v="1"/>
    <x v="9"/>
    <n v="384394"/>
    <s v="N"/>
    <m/>
    <m/>
    <s v="Ben"/>
    <s v="Where is arranger mentioned on submission ?"/>
    <x v="1"/>
    <n v="32"/>
    <n v="8"/>
  </r>
  <r>
    <x v="0"/>
    <x v="9"/>
    <n v="384397"/>
    <s v="U"/>
    <m/>
    <s v="Y"/>
    <s v="Ben"/>
    <s v="Ok"/>
    <x v="0"/>
    <n v="32"/>
    <n v="8"/>
  </r>
  <r>
    <x v="1"/>
    <x v="13"/>
    <n v="384457"/>
    <s v="N"/>
    <m/>
    <m/>
    <s v="Ben"/>
    <s v=" Check if the deal is an amendment as previous deal is very close"/>
    <x v="1"/>
    <n v="32"/>
    <n v="8"/>
  </r>
  <r>
    <x v="1"/>
    <x v="12"/>
    <n v="384457"/>
    <s v="S"/>
    <m/>
    <m/>
    <s v="Roody"/>
    <m/>
    <x v="1"/>
    <n v="33"/>
    <n v="8"/>
  </r>
  <r>
    <x v="1"/>
    <x v="13"/>
    <n v="384464"/>
    <s v="N"/>
    <m/>
    <m/>
    <s v="Ben"/>
    <s v=" Need to check  borrower as  Toscafund Ltd is acquiring a minority share."/>
    <x v="1"/>
    <n v="32"/>
    <n v="8"/>
  </r>
  <r>
    <x v="1"/>
    <x v="13"/>
    <n v="384473"/>
    <s v="N"/>
    <m/>
    <m/>
    <s v="Ben"/>
    <s v="Ok"/>
    <x v="0"/>
    <n v="32"/>
    <n v="8"/>
  </r>
  <r>
    <x v="1"/>
    <x v="13"/>
    <n v="384473"/>
    <s v="S"/>
    <m/>
    <m/>
    <s v="Ben"/>
    <m/>
    <x v="1"/>
    <n v="32"/>
    <n v="8"/>
  </r>
  <r>
    <x v="1"/>
    <x v="6"/>
    <n v="384473"/>
    <s v="U"/>
    <m/>
    <m/>
    <s v="Ben"/>
    <s v="Ok"/>
    <x v="0"/>
    <n v="32"/>
    <n v="8"/>
  </r>
  <r>
    <x v="1"/>
    <x v="13"/>
    <n v="384475"/>
    <s v="N"/>
    <m/>
    <m/>
    <s v="Ben"/>
    <s v="Ok"/>
    <x v="0"/>
    <n v="32"/>
    <n v="8"/>
  </r>
  <r>
    <x v="1"/>
    <x v="13"/>
    <n v="384478"/>
    <s v="N"/>
    <m/>
    <m/>
    <s v="Ben"/>
    <s v="Missing one tranche"/>
    <x v="1"/>
    <n v="32"/>
    <n v="8"/>
  </r>
  <r>
    <x v="1"/>
    <x v="13"/>
    <n v="384487"/>
    <s v="N"/>
    <m/>
    <m/>
    <s v="Ben"/>
    <s v="Ok"/>
    <x v="0"/>
    <n v="32"/>
    <n v="8"/>
  </r>
  <r>
    <x v="1"/>
    <x v="13"/>
    <n v="384490"/>
    <s v="N"/>
    <m/>
    <m/>
    <s v="Ben"/>
    <s v="Ok"/>
    <x v="0"/>
    <n v="32"/>
    <n v="8"/>
  </r>
  <r>
    <x v="1"/>
    <x v="13"/>
    <n v="384511"/>
    <s v="N"/>
    <m/>
    <m/>
    <s v="Ben"/>
    <s v=" It is mentioned PF team –to check "/>
    <x v="1"/>
    <n v="32"/>
    <n v="8"/>
  </r>
  <r>
    <x v="1"/>
    <x v="8"/>
    <n v="384566"/>
    <s v="N"/>
    <m/>
    <m/>
    <s v="Ben"/>
    <s v="Ok"/>
    <x v="0"/>
    <n v="32"/>
    <n v="8"/>
  </r>
  <r>
    <x v="1"/>
    <x v="8"/>
    <n v="384573"/>
    <s v="N"/>
    <m/>
    <m/>
    <s v="Ben"/>
    <s v="Ok"/>
    <x v="0"/>
    <n v="32"/>
    <n v="8"/>
  </r>
  <r>
    <x v="1"/>
    <x v="8"/>
    <n v="384578"/>
    <s v="N"/>
    <m/>
    <m/>
    <s v="Ben"/>
    <s v="Ok"/>
    <x v="0"/>
    <n v="32"/>
    <n v="8"/>
  </r>
  <r>
    <x v="1"/>
    <x v="8"/>
    <n v="384580"/>
    <s v="N"/>
    <m/>
    <m/>
    <s v="Ben"/>
    <s v="Ok"/>
    <x v="0"/>
    <n v="32"/>
    <n v="8"/>
  </r>
  <r>
    <x v="1"/>
    <x v="8"/>
    <n v="384583"/>
    <s v="N"/>
    <m/>
    <m/>
    <s v="Ben"/>
    <s v="Ok"/>
    <x v="0"/>
    <n v="32"/>
    <n v="8"/>
  </r>
  <r>
    <x v="1"/>
    <x v="8"/>
    <n v="384593"/>
    <s v="N"/>
    <m/>
    <m/>
    <s v="Ben"/>
    <s v="Ok"/>
    <x v="0"/>
    <n v="32"/>
    <n v="8"/>
  </r>
  <r>
    <x v="1"/>
    <x v="8"/>
    <n v="384598"/>
    <s v="N"/>
    <m/>
    <m/>
    <s v="Ben"/>
    <s v="Ok"/>
    <x v="0"/>
    <n v="32"/>
    <n v="8"/>
  </r>
  <r>
    <x v="1"/>
    <x v="8"/>
    <n v="384602"/>
    <s v="N"/>
    <m/>
    <m/>
    <s v="Ben"/>
    <s v="Ok"/>
    <x v="0"/>
    <n v="32"/>
    <n v="8"/>
  </r>
  <r>
    <x v="1"/>
    <x v="8"/>
    <n v="384604"/>
    <s v="N"/>
    <m/>
    <m/>
    <s v="Ben"/>
    <s v="Why IG ?"/>
    <x v="1"/>
    <n v="32"/>
    <n v="8"/>
  </r>
  <r>
    <x v="1"/>
    <x v="8"/>
    <n v="384605"/>
    <s v="N"/>
    <m/>
    <m/>
    <s v="Ben"/>
    <s v="Why LVG ?"/>
    <x v="1"/>
    <n v="32"/>
    <n v="8"/>
  </r>
  <r>
    <x v="1"/>
    <x v="8"/>
    <n v="384607"/>
    <s v="N"/>
    <m/>
    <m/>
    <s v="Ben"/>
    <s v="Ok"/>
    <x v="0"/>
    <n v="32"/>
    <n v="8"/>
  </r>
  <r>
    <x v="0"/>
    <x v="6"/>
    <n v="384636"/>
    <s v="U"/>
    <n v="58.3"/>
    <s v="Y"/>
    <s v="Ben"/>
    <s v="Ok"/>
    <x v="0"/>
    <n v="32"/>
    <n v="8"/>
  </r>
  <r>
    <x v="1"/>
    <x v="14"/>
    <n v="384636"/>
    <s v="K"/>
    <m/>
    <m/>
    <s v="Ben"/>
    <m/>
    <x v="1"/>
    <n v="33"/>
    <n v="8"/>
  </r>
  <r>
    <x v="0"/>
    <x v="6"/>
    <n v="384646"/>
    <s v="U"/>
    <s v="£750"/>
    <s v="Y"/>
    <s v="Ben"/>
    <s v="Ok"/>
    <x v="0"/>
    <n v="32"/>
    <n v="8"/>
  </r>
  <r>
    <x v="0"/>
    <x v="6"/>
    <n v="384647"/>
    <s v="U"/>
    <n v="225"/>
    <s v="Y"/>
    <s v="Ben"/>
    <s v="Ok"/>
    <x v="0"/>
    <n v="32"/>
    <n v="8"/>
  </r>
  <r>
    <x v="0"/>
    <x v="0"/>
    <n v="384647"/>
    <s v="U"/>
    <n v="225"/>
    <s v="Y"/>
    <s v="Ben"/>
    <s v="Ok"/>
    <x v="0"/>
    <n v="33"/>
    <n v="8"/>
  </r>
  <r>
    <x v="0"/>
    <x v="6"/>
    <n v="384649"/>
    <s v="D"/>
    <s v="3800 SEK"/>
    <s v="Y"/>
    <s v="Ben"/>
    <m/>
    <x v="1"/>
    <n v="32"/>
    <n v="8"/>
  </r>
  <r>
    <x v="0"/>
    <x v="6"/>
    <n v="384655"/>
    <s v="U"/>
    <s v="£100"/>
    <s v="Y"/>
    <s v="Ben"/>
    <s v="Ok"/>
    <x v="0"/>
    <n v="32"/>
    <n v="8"/>
  </r>
  <r>
    <x v="0"/>
    <x v="6"/>
    <n v="384657"/>
    <s v="U"/>
    <s v="£225"/>
    <s v="Y"/>
    <s v="Ben"/>
    <s v="Ok"/>
    <x v="0"/>
    <n v="32"/>
    <n v="8"/>
  </r>
  <r>
    <x v="1"/>
    <x v="6"/>
    <n v="384660"/>
    <s v="N"/>
    <m/>
    <m/>
    <s v="Ben"/>
    <s v="Ok"/>
    <x v="0"/>
    <n v="32"/>
    <n v="8"/>
  </r>
  <r>
    <x v="1"/>
    <x v="14"/>
    <n v="384720"/>
    <s v="N"/>
    <m/>
    <m/>
    <s v="Ben"/>
    <s v="To check with PF &amp; update accordingly.+ allocation to be removed"/>
    <x v="1"/>
    <n v="33"/>
    <n v="8"/>
  </r>
  <r>
    <x v="1"/>
    <x v="2"/>
    <n v="384720"/>
    <s v="U"/>
    <m/>
    <m/>
    <s v="Roody"/>
    <m/>
    <x v="1"/>
    <n v="34"/>
    <n v="8"/>
  </r>
  <r>
    <x v="0"/>
    <x v="14"/>
    <n v="384733"/>
    <s v="U"/>
    <s v="£275"/>
    <s v="Y"/>
    <s v="Ben"/>
    <s v="Ok"/>
    <x v="0"/>
    <n v="33"/>
    <n v="8"/>
  </r>
  <r>
    <x v="0"/>
    <x v="0"/>
    <n v="384733"/>
    <s v="U"/>
    <s v="£400"/>
    <s v="Y"/>
    <s v="Ben"/>
    <s v="Ok"/>
    <x v="0"/>
    <n v="33"/>
    <n v="8"/>
  </r>
  <r>
    <x v="1"/>
    <x v="14"/>
    <n v="384736"/>
    <s v="N"/>
    <m/>
    <m/>
    <s v="Ben"/>
    <s v="Ok"/>
    <x v="0"/>
    <n v="33"/>
    <n v="8"/>
  </r>
  <r>
    <x v="1"/>
    <x v="14"/>
    <n v="384741"/>
    <s v="N"/>
    <m/>
    <m/>
    <s v="Ben"/>
    <s v="Ok"/>
    <x v="0"/>
    <n v="33"/>
    <n v="8"/>
  </r>
  <r>
    <x v="1"/>
    <x v="14"/>
    <n v="384744"/>
    <s v="N"/>
    <m/>
    <m/>
    <s v="Ben"/>
    <s v="Ok"/>
    <x v="0"/>
    <n v="33"/>
    <n v="8"/>
  </r>
  <r>
    <x v="0"/>
    <x v="14"/>
    <n v="384745"/>
    <s v="U"/>
    <n v="160"/>
    <s v="Y"/>
    <s v="Ben"/>
    <s v="Ok"/>
    <x v="0"/>
    <n v="33"/>
    <n v="8"/>
  </r>
  <r>
    <x v="1"/>
    <x v="14"/>
    <n v="384755"/>
    <s v="N"/>
    <m/>
    <m/>
    <s v="Ben"/>
    <s v="Ok"/>
    <x v="0"/>
    <n v="33"/>
    <n v="8"/>
  </r>
  <r>
    <x v="1"/>
    <x v="14"/>
    <n v="384764"/>
    <s v="N"/>
    <m/>
    <m/>
    <s v="Ben"/>
    <s v="To link"/>
    <x v="1"/>
    <n v="33"/>
    <n v="8"/>
  </r>
  <r>
    <x v="1"/>
    <x v="0"/>
    <n v="384764"/>
    <s v="S"/>
    <m/>
    <m/>
    <s v="Roody"/>
    <s v="Ok"/>
    <x v="0"/>
    <n v="33"/>
    <n v="8"/>
  </r>
  <r>
    <x v="0"/>
    <x v="12"/>
    <n v="384814"/>
    <s v="U"/>
    <n v="29"/>
    <s v="Y"/>
    <s v="Ben"/>
    <s v="Ok"/>
    <x v="0"/>
    <n v="33"/>
    <n v="8"/>
  </r>
  <r>
    <x v="1"/>
    <x v="12"/>
    <n v="384816"/>
    <s v="N"/>
    <m/>
    <m/>
    <s v="Ben"/>
    <s v="Ok"/>
    <x v="0"/>
    <n v="33"/>
    <n v="8"/>
  </r>
  <r>
    <x v="1"/>
    <x v="12"/>
    <n v="384820"/>
    <s v="N"/>
    <m/>
    <m/>
    <s v="Ben"/>
    <s v="Ok"/>
    <x v="0"/>
    <n v="33"/>
    <n v="8"/>
  </r>
  <r>
    <x v="1"/>
    <x v="12"/>
    <n v="384822"/>
    <s v="N"/>
    <m/>
    <m/>
    <s v="Ben"/>
    <s v="To confirm and flagged as COM + secured"/>
    <x v="1"/>
    <n v="33"/>
    <n v="8"/>
  </r>
  <r>
    <x v="1"/>
    <x v="12"/>
    <n v="384825"/>
    <s v="N"/>
    <m/>
    <m/>
    <s v="Ben"/>
    <s v="Ok"/>
    <x v="0"/>
    <n v="33"/>
    <n v="8"/>
  </r>
  <r>
    <x v="0"/>
    <x v="12"/>
    <n v="384834"/>
    <s v="N"/>
    <n v="700"/>
    <s v="Y"/>
    <s v="Ben"/>
    <s v="Ok"/>
    <x v="0"/>
    <n v="33"/>
    <n v="8"/>
  </r>
  <r>
    <x v="1"/>
    <x v="12"/>
    <n v="384835"/>
    <s v="N"/>
    <m/>
    <m/>
    <s v="Ben"/>
    <s v="Most probably related to http://africacapitaldigest.com/wordpress/abraaj-backed-libstars-acquisition-of-natural-herbs-given-green-light/_x000a_And also to add sponsor _x000a_Most probably related to http://africacapitaldigest.com/wordpress/abraaj-backed-libstars-acquisition-of-natural-herbs-given-green-light/_x000a_And also to add sponsor _x000a_"/>
    <x v="1"/>
    <n v="33"/>
    <n v="8"/>
  </r>
  <r>
    <x v="0"/>
    <x v="12"/>
    <n v="384837"/>
    <s v="U"/>
    <s v="£20"/>
    <s v="Y"/>
    <s v="Ben"/>
    <s v="Ok"/>
    <x v="0"/>
    <n v="33"/>
    <n v="8"/>
  </r>
  <r>
    <x v="0"/>
    <x v="12"/>
    <n v="384840"/>
    <s v="U"/>
    <s v="£75"/>
    <s v="Y"/>
    <s v="Ben"/>
    <s v="Ok"/>
    <x v="0"/>
    <n v="33"/>
    <n v="8"/>
  </r>
  <r>
    <x v="0"/>
    <x v="12"/>
    <n v="384841"/>
    <s v="U"/>
    <s v="£75"/>
    <s v="Y"/>
    <s v="Ben"/>
    <s v="Ok"/>
    <x v="0"/>
    <n v="33"/>
    <n v="8"/>
  </r>
  <r>
    <x v="0"/>
    <x v="12"/>
    <n v="384843"/>
    <s v="U"/>
    <s v="£150"/>
    <s v="Y"/>
    <s v="Ben"/>
    <s v="Ok"/>
    <x v="0"/>
    <n v="33"/>
    <n v="8"/>
  </r>
  <r>
    <x v="0"/>
    <x v="1"/>
    <n v="384843"/>
    <s v="U"/>
    <s v="£150"/>
    <s v="Y"/>
    <s v="Ben"/>
    <m/>
    <x v="1"/>
    <n v="33"/>
    <n v="8"/>
  </r>
  <r>
    <x v="1"/>
    <x v="12"/>
    <n v="384847"/>
    <s v="N"/>
    <m/>
    <m/>
    <s v="Ben"/>
    <s v="Ok"/>
    <x v="0"/>
    <n v="33"/>
    <n v="8"/>
  </r>
  <r>
    <x v="0"/>
    <x v="12"/>
    <n v="384848"/>
    <s v="U"/>
    <n v="30"/>
    <s v="Y"/>
    <s v="Ben"/>
    <s v="Ok"/>
    <x v="0"/>
    <n v="33"/>
    <n v="8"/>
  </r>
  <r>
    <x v="1"/>
    <x v="12"/>
    <n v="384849"/>
    <s v="N"/>
    <m/>
    <m/>
    <s v="Ben"/>
    <s v="Ok"/>
    <x v="0"/>
    <n v="33"/>
    <n v="8"/>
  </r>
  <r>
    <x v="1"/>
    <x v="12"/>
    <n v="384850"/>
    <s v="N"/>
    <m/>
    <m/>
    <s v="Ben"/>
    <s v="Ok"/>
    <x v="0"/>
    <n v="33"/>
    <n v="8"/>
  </r>
  <r>
    <x v="1"/>
    <x v="12"/>
    <n v="384851"/>
    <s v="N"/>
    <m/>
    <m/>
    <s v="Ben"/>
    <s v="Ok"/>
    <x v="0"/>
    <n v="33"/>
    <n v="8"/>
  </r>
  <r>
    <x v="0"/>
    <x v="12"/>
    <n v="384853"/>
    <s v="U"/>
    <n v="105"/>
    <s v="Y"/>
    <s v="Ben"/>
    <s v="Ok"/>
    <x v="0"/>
    <n v="33"/>
    <n v="8"/>
  </r>
  <r>
    <x v="1"/>
    <x v="0"/>
    <n v="384885"/>
    <s v="N"/>
    <m/>
    <m/>
    <s v="Ben"/>
    <s v="Wrong bank for ICO –should be Instituto de Credito O"/>
    <x v="1"/>
    <n v="33"/>
    <n v="8"/>
  </r>
  <r>
    <x v="0"/>
    <x v="0"/>
    <n v="384887"/>
    <s v="U"/>
    <s v="£138"/>
    <s v="Y"/>
    <s v="Ben"/>
    <s v="Ok"/>
    <x v="0"/>
    <n v="33"/>
    <n v="8"/>
  </r>
  <r>
    <x v="0"/>
    <x v="2"/>
    <n v="384893"/>
    <s v="U"/>
    <n v="1200"/>
    <s v="N"/>
    <s v="Ben"/>
    <m/>
    <x v="1"/>
    <n v="34"/>
    <n v="8"/>
  </r>
  <r>
    <x v="0"/>
    <x v="5"/>
    <n v="384893"/>
    <s v="U"/>
    <n v="1200"/>
    <s v="N"/>
    <s v="Ben"/>
    <m/>
    <x v="1"/>
    <n v="38"/>
    <n v="9"/>
  </r>
  <r>
    <x v="0"/>
    <x v="0"/>
    <n v="384894"/>
    <s v="U"/>
    <n v="64"/>
    <s v="Y"/>
    <s v="Ben"/>
    <s v="Ok"/>
    <x v="0"/>
    <n v="33"/>
    <n v="8"/>
  </r>
  <r>
    <x v="1"/>
    <x v="0"/>
    <n v="384898"/>
    <s v="N"/>
    <m/>
    <m/>
    <s v="Ben"/>
    <s v="PF info missing + to flag as secured"/>
    <x v="1"/>
    <n v="33"/>
    <n v="8"/>
  </r>
  <r>
    <x v="1"/>
    <x v="0"/>
    <n v="384902"/>
    <s v="N"/>
    <m/>
    <m/>
    <s v="Ben"/>
    <s v="Ok"/>
    <x v="0"/>
    <n v="33"/>
    <n v="8"/>
  </r>
  <r>
    <x v="0"/>
    <x v="0"/>
    <n v="384908"/>
    <s v="U"/>
    <s v="£660"/>
    <s v="Y"/>
    <s v="Ben"/>
    <s v="Ok"/>
    <x v="0"/>
    <n v="33"/>
    <n v="8"/>
  </r>
  <r>
    <x v="0"/>
    <x v="1"/>
    <n v="384908"/>
    <s v="U"/>
    <s v="£660"/>
    <s v="Y"/>
    <s v="Ben"/>
    <m/>
    <x v="1"/>
    <n v="33"/>
    <n v="8"/>
  </r>
  <r>
    <x v="1"/>
    <x v="0"/>
    <n v="384909"/>
    <s v="N"/>
    <m/>
    <m/>
    <s v="Ben"/>
    <m/>
    <x v="1"/>
    <n v="33"/>
    <n v="8"/>
  </r>
  <r>
    <x v="1"/>
    <x v="2"/>
    <n v="384909"/>
    <s v="U"/>
    <m/>
    <m/>
    <s v="Roody"/>
    <s v="Ok"/>
    <x v="0"/>
    <n v="34"/>
    <n v="8"/>
  </r>
  <r>
    <x v="0"/>
    <x v="0"/>
    <n v="384910"/>
    <s v="U"/>
    <n v="94.5"/>
    <s v="Y"/>
    <s v="Ben"/>
    <s v="Ok"/>
    <x v="0"/>
    <n v="33"/>
    <n v="8"/>
  </r>
  <r>
    <x v="0"/>
    <x v="1"/>
    <n v="384912"/>
    <s v="U"/>
    <n v="85"/>
    <s v="Y"/>
    <s v="Ben"/>
    <m/>
    <x v="1"/>
    <n v="33"/>
    <n v="8"/>
  </r>
  <r>
    <x v="1"/>
    <x v="0"/>
    <n v="384912"/>
    <s v="N"/>
    <m/>
    <m/>
    <s v="Roody"/>
    <s v="To flag as secured +deal notes Asset based lending"/>
    <x v="1"/>
    <n v="33"/>
    <n v="8"/>
  </r>
  <r>
    <x v="0"/>
    <x v="1"/>
    <n v="384963"/>
    <s v="U"/>
    <n v="17"/>
    <s v="Y"/>
    <s v="Ben"/>
    <m/>
    <x v="1"/>
    <n v="33"/>
    <n v="8"/>
  </r>
  <r>
    <x v="0"/>
    <x v="1"/>
    <n v="384967"/>
    <s v="U"/>
    <n v="160"/>
    <s v="Y"/>
    <s v="Ben"/>
    <m/>
    <x v="1"/>
    <n v="33"/>
    <n v="8"/>
  </r>
  <r>
    <x v="0"/>
    <x v="1"/>
    <n v="384974"/>
    <s v="U"/>
    <n v="12.4"/>
    <s v="Y"/>
    <s v="Ben"/>
    <m/>
    <x v="1"/>
    <n v="33"/>
    <n v="8"/>
  </r>
  <r>
    <x v="0"/>
    <x v="1"/>
    <n v="384975"/>
    <s v="U"/>
    <n v="650"/>
    <s v="Y"/>
    <s v="Ben"/>
    <m/>
    <x v="1"/>
    <n v="33"/>
    <n v="8"/>
  </r>
  <r>
    <x v="0"/>
    <x v="1"/>
    <n v="384978"/>
    <s v="U"/>
    <s v="£40"/>
    <s v="Y"/>
    <s v="Ben"/>
    <m/>
    <x v="1"/>
    <n v="33"/>
    <n v="8"/>
  </r>
  <r>
    <x v="0"/>
    <x v="1"/>
    <n v="384981"/>
    <s v="U"/>
    <s v="£35"/>
    <s v="Y"/>
    <s v="Ben"/>
    <m/>
    <x v="1"/>
    <n v="33"/>
    <n v="8"/>
  </r>
  <r>
    <x v="0"/>
    <x v="1"/>
    <n v="384987"/>
    <s v="U"/>
    <n v="240"/>
    <s v="Y"/>
    <s v="Ben"/>
    <m/>
    <x v="1"/>
    <n v="33"/>
    <n v="8"/>
  </r>
  <r>
    <x v="0"/>
    <x v="1"/>
    <n v="384989"/>
    <s v="U"/>
    <n v="109"/>
    <s v="Y"/>
    <s v="Ben"/>
    <m/>
    <x v="1"/>
    <n v="33"/>
    <n v="8"/>
  </r>
  <r>
    <x v="0"/>
    <x v="11"/>
    <n v="385017"/>
    <s v="U"/>
    <n v="5000"/>
    <s v="Y"/>
    <s v="Ben"/>
    <s v="Ok"/>
    <x v="0"/>
    <n v="33"/>
    <n v="8"/>
  </r>
  <r>
    <x v="0"/>
    <x v="11"/>
    <n v="385027"/>
    <s v="U"/>
    <n v="1295"/>
    <s v="Y"/>
    <s v="Roody"/>
    <s v="Ok"/>
    <x v="0"/>
    <n v="33"/>
    <n v="8"/>
  </r>
  <r>
    <x v="0"/>
    <x v="11"/>
    <n v="385037"/>
    <s v="U"/>
    <n v="50"/>
    <s v="Y"/>
    <s v="Roody"/>
    <s v="Ok"/>
    <x v="0"/>
    <n v="33"/>
    <n v="8"/>
  </r>
  <r>
    <x v="0"/>
    <x v="11"/>
    <n v="385043"/>
    <s v="U"/>
    <n v="500"/>
    <s v="Y"/>
    <s v="Roody"/>
    <s v="Ok"/>
    <x v="0"/>
    <n v="33"/>
    <n v="8"/>
  </r>
  <r>
    <x v="0"/>
    <x v="11"/>
    <n v="385047"/>
    <s v="U"/>
    <n v="300"/>
    <s v="Y"/>
    <s v="Roody"/>
    <s v="Ok"/>
    <x v="0"/>
    <n v="33"/>
    <n v="8"/>
  </r>
  <r>
    <x v="0"/>
    <x v="11"/>
    <n v="385054"/>
    <s v="D"/>
    <n v="105"/>
    <s v="Y"/>
    <s v="Roody"/>
    <s v="Ok"/>
    <x v="0"/>
    <n v="33"/>
    <n v="8"/>
  </r>
  <r>
    <x v="1"/>
    <x v="2"/>
    <n v="385054"/>
    <s v="S"/>
    <m/>
    <m/>
    <s v="Roody"/>
    <m/>
    <x v="1"/>
    <n v="34"/>
    <n v="8"/>
  </r>
  <r>
    <x v="0"/>
    <x v="2"/>
    <n v="385115"/>
    <s v="U"/>
    <n v="20"/>
    <s v="Y"/>
    <s v="Ben"/>
    <m/>
    <x v="1"/>
    <n v="34"/>
    <n v="8"/>
  </r>
  <r>
    <x v="0"/>
    <x v="5"/>
    <n v="385115"/>
    <s v="U"/>
    <n v="20"/>
    <s v="Y"/>
    <s v="Ben"/>
    <m/>
    <x v="1"/>
    <n v="38"/>
    <n v="9"/>
  </r>
  <r>
    <x v="0"/>
    <x v="2"/>
    <n v="385118"/>
    <s v="U"/>
    <n v="56.4"/>
    <s v="Y"/>
    <s v="Ben"/>
    <m/>
    <x v="1"/>
    <n v="34"/>
    <n v="8"/>
  </r>
  <r>
    <x v="0"/>
    <x v="15"/>
    <n v="385118"/>
    <s v="U"/>
    <n v="56.4"/>
    <s v="Y"/>
    <s v="Ben"/>
    <m/>
    <x v="1"/>
    <n v="38"/>
    <n v="9"/>
  </r>
  <r>
    <x v="0"/>
    <x v="2"/>
    <n v="385120"/>
    <s v="U"/>
    <s v="£55.887"/>
    <s v="Y"/>
    <s v="Ben"/>
    <m/>
    <x v="1"/>
    <n v="34"/>
    <n v="8"/>
  </r>
  <r>
    <x v="0"/>
    <x v="16"/>
    <n v="385120"/>
    <s v="U"/>
    <s v="£55.887"/>
    <s v="Y"/>
    <s v="Ben"/>
    <m/>
    <x v="1"/>
    <n v="38"/>
    <n v="9"/>
  </r>
  <r>
    <x v="0"/>
    <x v="2"/>
    <n v="385124"/>
    <s v="U"/>
    <s v="CHF 200"/>
    <s v="Y"/>
    <s v="Ben"/>
    <m/>
    <x v="1"/>
    <n v="34"/>
    <n v="8"/>
  </r>
  <r>
    <x v="0"/>
    <x v="17"/>
    <n v="385124"/>
    <s v="U"/>
    <s v="CHF 200"/>
    <s v="Y"/>
    <s v="Ben"/>
    <m/>
    <x v="1"/>
    <n v="39"/>
    <n v="9"/>
  </r>
  <r>
    <x v="0"/>
    <x v="2"/>
    <n v="385126"/>
    <s v="U"/>
    <s v="£225"/>
    <s v="Y"/>
    <s v="Ben"/>
    <m/>
    <x v="1"/>
    <n v="34"/>
    <n v="8"/>
  </r>
  <r>
    <x v="0"/>
    <x v="5"/>
    <n v="385126"/>
    <s v="U"/>
    <s v="£225"/>
    <s v="Y"/>
    <s v="Ben"/>
    <m/>
    <x v="1"/>
    <n v="38"/>
    <n v="9"/>
  </r>
  <r>
    <x v="1"/>
    <x v="2"/>
    <n v="385128"/>
    <s v="N"/>
    <m/>
    <m/>
    <s v="Roody"/>
    <m/>
    <x v="1"/>
    <n v="34"/>
    <n v="8"/>
  </r>
  <r>
    <x v="0"/>
    <x v="2"/>
    <n v="385129"/>
    <s v="U"/>
    <s v="£365"/>
    <s v="Y"/>
    <s v="Ben"/>
    <m/>
    <x v="1"/>
    <n v="34"/>
    <n v="8"/>
  </r>
  <r>
    <x v="0"/>
    <x v="5"/>
    <n v="385129"/>
    <s v="U"/>
    <s v="£365"/>
    <s v="Y"/>
    <s v="Ben"/>
    <m/>
    <x v="1"/>
    <n v="38"/>
    <n v="9"/>
  </r>
  <r>
    <x v="0"/>
    <x v="2"/>
    <n v="385138"/>
    <s v="N"/>
    <n v="50"/>
    <s v="N"/>
    <s v="Ben"/>
    <m/>
    <x v="1"/>
    <n v="34"/>
    <n v="8"/>
  </r>
  <r>
    <x v="0"/>
    <x v="5"/>
    <n v="385138"/>
    <s v="N"/>
    <n v="50"/>
    <s v="N"/>
    <s v="Ben"/>
    <m/>
    <x v="1"/>
    <n v="38"/>
    <n v="9"/>
  </r>
  <r>
    <x v="1"/>
    <x v="2"/>
    <n v="385153"/>
    <s v="N"/>
    <m/>
    <m/>
    <s v="Roody"/>
    <m/>
    <x v="1"/>
    <n v="34"/>
    <n v="8"/>
  </r>
  <r>
    <x v="1"/>
    <x v="2"/>
    <n v="385154"/>
    <s v="N"/>
    <m/>
    <m/>
    <s v="Roody"/>
    <m/>
    <x v="1"/>
    <n v="34"/>
    <n v="8"/>
  </r>
  <r>
    <x v="0"/>
    <x v="2"/>
    <n v="385157"/>
    <s v="N"/>
    <n v="250"/>
    <s v="N"/>
    <s v="Ben"/>
    <m/>
    <x v="1"/>
    <n v="34"/>
    <n v="8"/>
  </r>
  <r>
    <x v="0"/>
    <x v="5"/>
    <n v="385157"/>
    <s v="N"/>
    <n v="250"/>
    <s v="N"/>
    <s v="Ben"/>
    <m/>
    <x v="1"/>
    <n v="38"/>
    <n v="9"/>
  </r>
  <r>
    <x v="0"/>
    <x v="2"/>
    <n v="385163"/>
    <s v="N"/>
    <n v="250"/>
    <s v="N"/>
    <s v="Ben"/>
    <m/>
    <x v="1"/>
    <n v="34"/>
    <n v="8"/>
  </r>
  <r>
    <x v="0"/>
    <x v="5"/>
    <n v="385163"/>
    <s v="N"/>
    <n v="250"/>
    <s v="N"/>
    <s v="Ben"/>
    <m/>
    <x v="1"/>
    <n v="38"/>
    <n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5" applyNumberFormats="0" applyBorderFormats="0" applyFontFormats="0" applyPatternFormats="0" applyAlignmentFormats="0" applyWidthHeightFormats="1" dataCaption="Values" updatedVersion="5" minRefreshableVersion="3" useAutoFormatting="1" colGrandTotals="0" itemPrintTitles="1" createdVersion="5" indent="0" outline="1" outlineData="1" multipleFieldFilters="0" chartFormat="2">
  <location ref="A4:C13" firstHeaderRow="1" firstDataRow="2" firstDataCol="1" rowPageCount="2" colPageCount="1"/>
  <pivotFields count="11">
    <pivotField axis="axisCol" showAll="0">
      <items count="4">
        <item x="0"/>
        <item x="1"/>
        <item x="2"/>
        <item t="default"/>
      </items>
    </pivotField>
    <pivotField axis="axisRow" numFmtId="14" showAll="0">
      <items count="20">
        <item x="0"/>
        <item x="1"/>
        <item x="9"/>
        <item x="10"/>
        <item x="2"/>
        <item x="3"/>
        <item x="4"/>
        <item h="1" x="5"/>
        <item h="1" x="6"/>
        <item h="1" x="7"/>
        <item h="1" x="8"/>
        <item h="1" x="17"/>
        <item h="1" x="11"/>
        <item h="1" x="12"/>
        <item h="1" x="13"/>
        <item h="1" x="14"/>
        <item h="1" x="15"/>
        <item h="1" x="16"/>
        <item h="1" x="18"/>
        <item t="default"/>
      </items>
    </pivotField>
    <pivotField showAll="0"/>
    <pivotField showAll="0"/>
    <pivotField showAll="0"/>
    <pivotField showAll="0"/>
    <pivotField showAll="0"/>
    <pivotField showAll="0"/>
    <pivotField axis="axisPage" dataField="1" showAll="0">
      <items count="4">
        <item x="1"/>
        <item x="0"/>
        <item x="2"/>
        <item t="default"/>
      </items>
    </pivotField>
    <pivotField multipleItemSelectionAllowed="1" showAll="0">
      <items count="8">
        <item x="0"/>
        <item x="1"/>
        <item x="2"/>
        <item x="3"/>
        <item x="4"/>
        <item x="5"/>
        <item x="6"/>
        <item t="default"/>
      </items>
    </pivotField>
    <pivotField axis="axisPage" showAll="0">
      <items count="4">
        <item x="0"/>
        <item x="1"/>
        <item x="2"/>
        <item t="default"/>
      </items>
    </pivotField>
  </pivotFields>
  <rowFields count="1">
    <field x="1"/>
  </rowFields>
  <rowItems count="8">
    <i>
      <x/>
    </i>
    <i>
      <x v="1"/>
    </i>
    <i>
      <x v="2"/>
    </i>
    <i>
      <x v="3"/>
    </i>
    <i>
      <x v="4"/>
    </i>
    <i>
      <x v="5"/>
    </i>
    <i>
      <x v="6"/>
    </i>
    <i t="grand">
      <x/>
    </i>
  </rowItems>
  <colFields count="1">
    <field x="0"/>
  </colFields>
  <colItems count="2">
    <i>
      <x/>
    </i>
    <i>
      <x v="1"/>
    </i>
  </colItems>
  <pageFields count="2">
    <pageField fld="10" item="0" hier="-1"/>
    <pageField fld="8" hier="-1"/>
  </pageFields>
  <dataFields count="1">
    <dataField name="Count of Comments 2" fld="8" subtotal="count" baseField="0" baseItem="0"/>
  </dataFields>
  <chartFormats count="7">
    <chartFormat chart="1" format="0" series="1">
      <pivotArea type="data" outline="0" fieldPosition="0">
        <references count="3">
          <reference field="4294967294" count="1" selected="0">
            <x v="0"/>
          </reference>
          <reference field="0" count="1" selected="0">
            <x v="0"/>
          </reference>
          <reference field="8" count="1" selected="0">
            <x v="0"/>
          </reference>
        </references>
      </pivotArea>
    </chartFormat>
    <chartFormat chart="1" format="1" series="1">
      <pivotArea type="data" outline="0" fieldPosition="0">
        <references count="3">
          <reference field="4294967294" count="1" selected="0">
            <x v="0"/>
          </reference>
          <reference field="0" count="1" selected="0">
            <x v="0"/>
          </reference>
          <reference field="8" count="1" selected="0">
            <x v="1"/>
          </reference>
        </references>
      </pivotArea>
    </chartFormat>
    <chartFormat chart="1" format="2" series="1">
      <pivotArea type="data" outline="0" fieldPosition="0">
        <references count="3">
          <reference field="4294967294" count="1" selected="0">
            <x v="0"/>
          </reference>
          <reference field="0" count="1" selected="0">
            <x v="1"/>
          </reference>
          <reference field="8" count="1" selected="0">
            <x v="0"/>
          </reference>
        </references>
      </pivotArea>
    </chartFormat>
    <chartFormat chart="1" format="3" series="1">
      <pivotArea type="data" outline="0" fieldPosition="0">
        <references count="3">
          <reference field="4294967294" count="1" selected="0">
            <x v="0"/>
          </reference>
          <reference field="0" count="1" selected="0">
            <x v="1"/>
          </reference>
          <reference field="8" count="1" selected="0">
            <x v="1"/>
          </reference>
        </references>
      </pivotArea>
    </chartFormat>
    <chartFormat chart="1" format="4" series="1">
      <pivotArea type="data" outline="0" fieldPosition="0">
        <references count="2">
          <reference field="4294967294" count="1" selected="0">
            <x v="0"/>
          </reference>
          <reference field="0" count="1" selected="0">
            <x v="0"/>
          </reference>
        </references>
      </pivotArea>
    </chartFormat>
    <chartFormat chart="1" format="5" series="1">
      <pivotArea type="data" outline="0" fieldPosition="0">
        <references count="2">
          <reference field="4294967294" count="1" selected="0">
            <x v="0"/>
          </reference>
          <reference field="0" count="1" selected="0">
            <x v="1"/>
          </reference>
        </references>
      </pivotArea>
    </chartFormat>
    <chartFormat chart="1"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56"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
  <location ref="A3:D11" firstHeaderRow="1" firstDataRow="2" firstDataCol="1" rowPageCount="1" colPageCount="1"/>
  <pivotFields count="11">
    <pivotField axis="axisCol" showAll="0">
      <items count="4">
        <item x="0"/>
        <item x="1"/>
        <item x="2"/>
        <item t="default"/>
      </items>
    </pivotField>
    <pivotField showAll="0"/>
    <pivotField showAll="0"/>
    <pivotField showAll="0"/>
    <pivotField showAll="0"/>
    <pivotField showAll="0"/>
    <pivotField showAll="0"/>
    <pivotField showAll="0"/>
    <pivotField dataField="1" showAll="0">
      <items count="4">
        <item x="1"/>
        <item x="0"/>
        <item x="2"/>
        <item t="default"/>
      </items>
    </pivotField>
    <pivotField axis="axisRow" showAll="0">
      <items count="8">
        <item x="0"/>
        <item x="1"/>
        <item x="2"/>
        <item x="5"/>
        <item x="3"/>
        <item x="4"/>
        <item h="1" x="6"/>
        <item t="default"/>
      </items>
    </pivotField>
    <pivotField axis="axisPage" showAll="0">
      <items count="4">
        <item x="0"/>
        <item x="1"/>
        <item x="2"/>
        <item t="default"/>
      </items>
    </pivotField>
  </pivotFields>
  <rowFields count="1">
    <field x="9"/>
  </rowFields>
  <rowItems count="7">
    <i>
      <x/>
    </i>
    <i>
      <x v="1"/>
    </i>
    <i>
      <x v="2"/>
    </i>
    <i>
      <x v="3"/>
    </i>
    <i>
      <x v="4"/>
    </i>
    <i>
      <x v="5"/>
    </i>
    <i t="grand">
      <x/>
    </i>
  </rowItems>
  <colFields count="1">
    <field x="0"/>
  </colFields>
  <colItems count="3">
    <i>
      <x/>
    </i>
    <i>
      <x v="1"/>
    </i>
    <i t="grand">
      <x/>
    </i>
  </colItems>
  <pageFields count="1">
    <pageField fld="10" hier="-1"/>
  </pageFields>
  <dataFields count="1">
    <dataField name="Count of Comments 2" fld="8" subtotal="count" baseField="0" baseItem="0"/>
  </dataFields>
  <chartFormats count="2">
    <chartFormat chart="0" format="8" series="1">
      <pivotArea type="data" outline="0" fieldPosition="0">
        <references count="2">
          <reference field="4294967294" count="1" selected="0">
            <x v="0"/>
          </reference>
          <reference field="0" count="1" selected="0">
            <x v="0"/>
          </reference>
        </references>
      </pivotArea>
    </chartFormat>
    <chartFormat chart="0" format="9" series="1">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7" cacheId="67" applyNumberFormats="0" applyBorderFormats="0" applyFontFormats="0" applyPatternFormats="0" applyAlignmentFormats="0" applyWidthHeightFormats="1" dataCaption="Values" updatedVersion="5" minRefreshableVersion="3" useAutoFormatting="1" rowGrandTotals="0" colGrandTotals="0" itemPrintTitles="1" createdVersion="5" indent="0" outline="1" outlineData="1" multipleFieldFilters="0">
  <location ref="B28:F48" firstHeaderRow="1" firstDataRow="3" firstDataCol="1"/>
  <pivotFields count="11">
    <pivotField axis="axisCol" showAll="0" defaultSubtotal="0">
      <items count="2">
        <item x="0"/>
        <item x="1"/>
      </items>
    </pivotField>
    <pivotField axis="axisRow" numFmtId="14" showAll="0" defaultSubtotal="0">
      <items count="18">
        <item x="7"/>
        <item x="9"/>
        <item x="13"/>
        <item x="8"/>
        <item x="6"/>
        <item x="14"/>
        <item x="12"/>
        <item x="0"/>
        <item x="1"/>
        <item x="11"/>
        <item x="2"/>
        <item x="10"/>
        <item x="5"/>
        <item x="15"/>
        <item x="16"/>
        <item x="17"/>
        <item x="3"/>
        <item x="4"/>
      </items>
    </pivotField>
    <pivotField dataField="1"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h="1" f="1" x="2"/>
      </items>
    </pivotField>
    <pivotField showAll="0" defaultSubtotal="0"/>
    <pivotField showAll="0" defaultSubtotal="0"/>
  </pivotFields>
  <rowFields count="1">
    <field x="1"/>
  </rowFields>
  <rowItems count="18">
    <i>
      <x/>
    </i>
    <i>
      <x v="1"/>
    </i>
    <i>
      <x v="2"/>
    </i>
    <i>
      <x v="3"/>
    </i>
    <i>
      <x v="4"/>
    </i>
    <i>
      <x v="5"/>
    </i>
    <i>
      <x v="6"/>
    </i>
    <i>
      <x v="7"/>
    </i>
    <i>
      <x v="8"/>
    </i>
    <i>
      <x v="9"/>
    </i>
    <i>
      <x v="10"/>
    </i>
    <i>
      <x v="11"/>
    </i>
    <i>
      <x v="12"/>
    </i>
    <i>
      <x v="13"/>
    </i>
    <i>
      <x v="14"/>
    </i>
    <i>
      <x v="15"/>
    </i>
    <i>
      <x v="16"/>
    </i>
    <i>
      <x v="17"/>
    </i>
  </rowItems>
  <colFields count="2">
    <field x="0"/>
    <field x="8"/>
  </colFields>
  <colItems count="4">
    <i>
      <x/>
      <x/>
    </i>
    <i r="1">
      <x v="1"/>
    </i>
    <i>
      <x v="1"/>
      <x/>
    </i>
    <i r="1">
      <x v="1"/>
    </i>
  </colItems>
  <dataFields count="1">
    <dataField name="Count of Deal" fld="2" subtotal="count" baseField="1"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6" cacheId="67" applyNumberFormats="0" applyBorderFormats="0" applyFontFormats="0" applyPatternFormats="0" applyAlignmentFormats="0" applyWidthHeightFormats="1" dataCaption="Values" updatedVersion="5" minRefreshableVersion="3" rowGrandTotals="0" colGrandTotals="0" itemPrintTitles="1" createdVersion="5" indent="0" outline="1" outlineData="1" multipleFieldFilters="0" chartFormat="2">
  <location ref="F4:I23" firstHeaderRow="1" firstDataRow="2" firstDataCol="1"/>
  <pivotFields count="11">
    <pivotField showAll="0" defaultSubtotal="0">
      <items count="2">
        <item x="0"/>
        <item x="1"/>
      </items>
    </pivotField>
    <pivotField axis="axisRow" numFmtId="14" showAll="0" defaultSubtotal="0">
      <items count="18">
        <item x="7"/>
        <item x="9"/>
        <item x="13"/>
        <item x="8"/>
        <item x="6"/>
        <item x="14"/>
        <item x="12"/>
        <item x="0"/>
        <item x="1"/>
        <item x="11"/>
        <item x="2"/>
        <item x="10"/>
        <item x="5"/>
        <item x="15"/>
        <item x="16"/>
        <item x="17"/>
        <item x="3"/>
        <item x="4"/>
      </items>
    </pivotField>
    <pivotField dataField="1"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1"/>
        <item x="0"/>
        <item f="1" x="2"/>
      </items>
    </pivotField>
    <pivotField showAll="0" defaultSubtotal="0"/>
    <pivotField showAll="0" defaultSubtotal="0"/>
  </pivotFields>
  <rowFields count="1">
    <field x="1"/>
  </rowFields>
  <rowItems count="18">
    <i>
      <x/>
    </i>
    <i>
      <x v="1"/>
    </i>
    <i>
      <x v="2"/>
    </i>
    <i>
      <x v="3"/>
    </i>
    <i>
      <x v="4"/>
    </i>
    <i>
      <x v="5"/>
    </i>
    <i>
      <x v="6"/>
    </i>
    <i>
      <x v="7"/>
    </i>
    <i>
      <x v="8"/>
    </i>
    <i>
      <x v="9"/>
    </i>
    <i>
      <x v="10"/>
    </i>
    <i>
      <x v="11"/>
    </i>
    <i>
      <x v="12"/>
    </i>
    <i>
      <x v="13"/>
    </i>
    <i>
      <x v="14"/>
    </i>
    <i>
      <x v="15"/>
    </i>
    <i>
      <x v="16"/>
    </i>
    <i>
      <x v="17"/>
    </i>
  </rowItems>
  <colFields count="1">
    <field x="8"/>
  </colFields>
  <colItems count="3">
    <i>
      <x/>
    </i>
    <i>
      <x v="1"/>
    </i>
    <i>
      <x v="2"/>
    </i>
  </colItems>
  <dataFields count="1">
    <dataField name="Count of Deal" fld="2" subtotal="count" baseField="1" baseItem="0"/>
  </dataFields>
  <formats count="2">
    <format dxfId="4">
      <pivotArea collapsedLevelsAreSubtotals="1" fieldPosition="0">
        <references count="1">
          <reference field="1" count="0"/>
        </references>
      </pivotArea>
    </format>
    <format dxfId="5">
      <pivotArea outline="0" fieldPosition="0">
        <references count="1">
          <reference field="4294967294" count="1">
            <x v="0"/>
          </reference>
        </references>
      </pivotArea>
    </format>
  </formats>
  <chartFormats count="3">
    <chartFormat chart="0" format="4" series="1">
      <pivotArea type="data" outline="0" fieldPosition="0">
        <references count="2">
          <reference field="4294967294" count="1" selected="0">
            <x v="0"/>
          </reference>
          <reference field="8" count="1" selected="0">
            <x v="1"/>
          </reference>
        </references>
      </pivotArea>
    </chartFormat>
    <chartFormat chart="0" format="5" series="1">
      <pivotArea type="data" outline="0" fieldPosition="0">
        <references count="2">
          <reference field="4294967294" count="1" selected="0">
            <x v="0"/>
          </reference>
          <reference field="8" count="1" selected="0">
            <x v="2"/>
          </reference>
        </references>
      </pivotArea>
    </chartFormat>
    <chartFormat chart="0" format="8" series="1">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2" cacheId="54"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21:J35" firstHeaderRow="1" firstDataRow="3" firstDataCol="1" rowPageCount="1" colPageCount="1"/>
  <pivotFields count="9">
    <pivotField axis="axisCol" showAll="0">
      <items count="3">
        <item x="0"/>
        <item x="1"/>
        <item t="default"/>
      </items>
    </pivotField>
    <pivotField axis="axisRow" numFmtId="14" showAll="0" sortType="ascending">
      <items count="12">
        <item x="0"/>
        <item x="1"/>
        <item x="9"/>
        <item x="10"/>
        <item x="2"/>
        <item x="3"/>
        <item x="4"/>
        <item x="5"/>
        <item x="6"/>
        <item x="7"/>
        <item x="8"/>
        <item t="default"/>
      </items>
    </pivotField>
    <pivotField showAll="0"/>
    <pivotField axis="axisPage" multipleItemSelectionAllowed="1" showAll="0">
      <items count="8">
        <item h="1" x="3"/>
        <item h="1" x="4"/>
        <item h="1" x="2"/>
        <item h="1" x="5"/>
        <item x="1"/>
        <item h="1" x="6"/>
        <item x="0"/>
        <item t="default"/>
      </items>
    </pivotField>
    <pivotField showAll="0"/>
    <pivotField showAll="0"/>
    <pivotField showAll="0"/>
    <pivotField dataField="1" showAll="0"/>
    <pivotField axis="axisCol" showAll="0" defaultSubtotal="0">
      <items count="3">
        <item x="1"/>
        <item x="0"/>
        <item x="2"/>
      </items>
    </pivotField>
  </pivotFields>
  <rowFields count="1">
    <field x="1"/>
  </rowFields>
  <rowItems count="12">
    <i>
      <x/>
    </i>
    <i>
      <x v="1"/>
    </i>
    <i>
      <x v="2"/>
    </i>
    <i>
      <x v="3"/>
    </i>
    <i>
      <x v="4"/>
    </i>
    <i>
      <x v="5"/>
    </i>
    <i>
      <x v="6"/>
    </i>
    <i>
      <x v="7"/>
    </i>
    <i>
      <x v="8"/>
    </i>
    <i>
      <x v="9"/>
    </i>
    <i>
      <x v="10"/>
    </i>
    <i t="grand">
      <x/>
    </i>
  </rowItems>
  <colFields count="2">
    <field x="0"/>
    <field x="8"/>
  </colFields>
  <colItems count="9">
    <i>
      <x/>
      <x/>
    </i>
    <i r="1">
      <x v="1"/>
    </i>
    <i r="1">
      <x v="2"/>
    </i>
    <i t="default">
      <x/>
    </i>
    <i>
      <x v="1"/>
      <x/>
    </i>
    <i r="1">
      <x v="1"/>
    </i>
    <i r="1">
      <x v="2"/>
    </i>
    <i t="default">
      <x v="1"/>
    </i>
    <i t="grand">
      <x/>
    </i>
  </colItems>
  <pageFields count="1">
    <pageField fld="3" hier="-1"/>
  </pageFields>
  <dataFields count="1">
    <dataField name="Count of Comments"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 cacheId="54" applyNumberFormats="0" applyBorderFormats="0" applyFontFormats="0" applyPatternFormats="0" applyAlignmentFormats="0" applyWidthHeightFormats="1" dataCaption="Values" updatedVersion="5" minRefreshableVersion="3" useAutoFormatting="1" itemPrintTitles="1" createdVersion="5" indent="0" showHeaders="0" outline="1" outlineData="1" multipleFieldFilters="0" chartFormat="2">
  <location ref="A4:D17" firstHeaderRow="1" firstDataRow="2" firstDataCol="1" rowPageCount="2" colPageCount="1"/>
  <pivotFields count="9">
    <pivotField axis="axisCol" showAll="0">
      <items count="3">
        <item x="0"/>
        <item x="1"/>
        <item t="default"/>
      </items>
    </pivotField>
    <pivotField axis="axisRow" dataField="1" showAll="0">
      <items count="12">
        <item x="0"/>
        <item x="1"/>
        <item x="9"/>
        <item x="10"/>
        <item x="2"/>
        <item x="3"/>
        <item x="4"/>
        <item x="5"/>
        <item x="6"/>
        <item x="7"/>
        <item x="8"/>
        <item t="default"/>
      </items>
    </pivotField>
    <pivotField showAll="0"/>
    <pivotField axis="axisPage" multipleItemSelectionAllowed="1" showAll="0">
      <items count="8">
        <item h="1" x="3"/>
        <item h="1" x="4"/>
        <item h="1" x="2"/>
        <item h="1" x="5"/>
        <item x="1"/>
        <item h="1" x="6"/>
        <item x="0"/>
        <item t="default"/>
      </items>
    </pivotField>
    <pivotField showAll="0"/>
    <pivotField showAll="0"/>
    <pivotField showAll="0"/>
    <pivotField axis="axisPage" showAll="0">
      <items count="29">
        <item x="15"/>
        <item x="12"/>
        <item x="16"/>
        <item x="13"/>
        <item m="1" x="27"/>
        <item x="10"/>
        <item x="19"/>
        <item x="9"/>
        <item x="14"/>
        <item x="23"/>
        <item x="0"/>
        <item x="25"/>
        <item x="7"/>
        <item x="6"/>
        <item x="20"/>
        <item x="22"/>
        <item x="26"/>
        <item x="21"/>
        <item x="8"/>
        <item x="11"/>
        <item x="17"/>
        <item x="18"/>
        <item x="24"/>
        <item x="3"/>
        <item x="1"/>
        <item x="2"/>
        <item x="4"/>
        <item x="5"/>
        <item t="default"/>
      </items>
    </pivotField>
    <pivotField showAll="0" defaultSubtotal="0"/>
  </pivotFields>
  <rowFields count="1">
    <field x="1"/>
  </rowFields>
  <rowItems count="12">
    <i>
      <x/>
    </i>
    <i>
      <x v="1"/>
    </i>
    <i>
      <x v="2"/>
    </i>
    <i>
      <x v="3"/>
    </i>
    <i>
      <x v="4"/>
    </i>
    <i>
      <x v="5"/>
    </i>
    <i>
      <x v="6"/>
    </i>
    <i>
      <x v="7"/>
    </i>
    <i>
      <x v="8"/>
    </i>
    <i>
      <x v="9"/>
    </i>
    <i>
      <x v="10"/>
    </i>
    <i t="grand">
      <x/>
    </i>
  </rowItems>
  <colFields count="1">
    <field x="0"/>
  </colFields>
  <colItems count="3">
    <i>
      <x/>
    </i>
    <i>
      <x v="1"/>
    </i>
    <i t="grand">
      <x/>
    </i>
  </colItems>
  <pageFields count="2">
    <pageField fld="3" hier="-1"/>
    <pageField fld="7" hier="-1"/>
  </pageFields>
  <dataFields count="1">
    <dataField name="Count of Date" fld="1" subtotal="count" baseField="0" baseItem="0"/>
  </dataFields>
  <chartFormats count="17">
    <chartFormat chart="0" format="0" series="1">
      <pivotArea type="data" outline="0" fieldPosition="0">
        <references count="2">
          <reference field="4294967294" count="1" selected="0">
            <x v="0"/>
          </reference>
          <reference field="3" count="1" selected="0">
            <x v="4"/>
          </reference>
        </references>
      </pivotArea>
    </chartFormat>
    <chartFormat chart="0" format="1" series="1">
      <pivotArea type="data" outline="0" fieldPosition="0">
        <references count="2">
          <reference field="4294967294" count="1" selected="0">
            <x v="0"/>
          </reference>
          <reference field="3" count="1" selected="0">
            <x v="6"/>
          </reference>
        </references>
      </pivotArea>
    </chartFormat>
    <chartFormat chart="0" format="2" series="1">
      <pivotArea type="data" outline="0" fieldPosition="0">
        <references count="3">
          <reference field="4294967294" count="1" selected="0">
            <x v="0"/>
          </reference>
          <reference field="0" count="1" selected="0">
            <x v="0"/>
          </reference>
          <reference field="3" count="1" selected="0">
            <x v="6"/>
          </reference>
        </references>
      </pivotArea>
    </chartFormat>
    <chartFormat chart="0" format="3" series="1">
      <pivotArea type="data" outline="0" fieldPosition="0">
        <references count="3">
          <reference field="4294967294" count="1" selected="0">
            <x v="0"/>
          </reference>
          <reference field="0" count="1" selected="0">
            <x v="1"/>
          </reference>
          <reference field="3" count="1" selected="0">
            <x v="6"/>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2">
          <reference field="4294967294" count="1" selected="0">
            <x v="0"/>
          </reference>
          <reference field="1" count="1" selected="0">
            <x v="5"/>
          </reference>
        </references>
      </pivotArea>
    </chartFormat>
    <chartFormat chart="0" format="6" series="1">
      <pivotArea type="data" outline="0" fieldPosition="0">
        <references count="2">
          <reference field="4294967294" count="1" selected="0">
            <x v="0"/>
          </reference>
          <reference field="1" count="1" selected="0">
            <x v="6"/>
          </reference>
        </references>
      </pivotArea>
    </chartFormat>
    <chartFormat chart="0" format="7" series="1">
      <pivotArea type="data" outline="0" fieldPosition="0">
        <references count="2">
          <reference field="4294967294" count="1" selected="0">
            <x v="0"/>
          </reference>
          <reference field="1" count="1" selected="0">
            <x v="7"/>
          </reference>
        </references>
      </pivotArea>
    </chartFormat>
    <chartFormat chart="0" format="8" series="1">
      <pivotArea type="data" outline="0" fieldPosition="0">
        <references count="2">
          <reference field="4294967294" count="1" selected="0">
            <x v="0"/>
          </reference>
          <reference field="1" count="1" selected="0">
            <x v="8"/>
          </reference>
        </references>
      </pivotArea>
    </chartFormat>
    <chartFormat chart="0" format="9" series="1">
      <pivotArea type="data" outline="0" fieldPosition="0">
        <references count="2">
          <reference field="4294967294" count="1" selected="0">
            <x v="0"/>
          </reference>
          <reference field="1" count="1" selected="0">
            <x v="9"/>
          </reference>
        </references>
      </pivotArea>
    </chartFormat>
    <chartFormat chart="0" format="10" series="1">
      <pivotArea type="data" outline="0" fieldPosition="0">
        <references count="2">
          <reference field="4294967294" count="1" selected="0">
            <x v="0"/>
          </reference>
          <reference field="1" count="1" selected="0">
            <x v="10"/>
          </reference>
        </references>
      </pivotArea>
    </chartFormat>
    <chartFormat chart="0" format="11" series="1">
      <pivotArea type="data" outline="0" fieldPosition="0">
        <references count="2">
          <reference field="4294967294" count="1" selected="0">
            <x v="0"/>
          </reference>
          <reference field="1" count="1" selected="0">
            <x v="0"/>
          </reference>
        </references>
      </pivotArea>
    </chartFormat>
    <chartFormat chart="0" format="12" series="1">
      <pivotArea type="data" outline="0" fieldPosition="0">
        <references count="2">
          <reference field="4294967294" count="1" selected="0">
            <x v="0"/>
          </reference>
          <reference field="1" count="1" selected="0">
            <x v="1"/>
          </reference>
        </references>
      </pivotArea>
    </chartFormat>
    <chartFormat chart="0" format="13" series="1">
      <pivotArea type="data" outline="0" fieldPosition="0">
        <references count="2">
          <reference field="4294967294" count="1" selected="0">
            <x v="0"/>
          </reference>
          <reference field="1" count="1" selected="0">
            <x v="2"/>
          </reference>
        </references>
      </pivotArea>
    </chartFormat>
    <chartFormat chart="0" format="14" series="1">
      <pivotArea type="data" outline="0" fieldPosition="0">
        <references count="2">
          <reference field="4294967294" count="1" selected="0">
            <x v="0"/>
          </reference>
          <reference field="1" count="1" selected="0">
            <x v="3"/>
          </reference>
        </references>
      </pivotArea>
    </chartFormat>
    <chartFormat chart="0" format="15" series="1">
      <pivotArea type="data" outline="0" fieldPosition="0">
        <references count="2">
          <reference field="4294967294" count="1" selected="0">
            <x v="0"/>
          </reference>
          <reference field="0" count="1" selected="0">
            <x v="0"/>
          </reference>
        </references>
      </pivotArea>
    </chartFormat>
    <chartFormat chart="0" format="16" series="1">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3" cacheId="54"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
  <location ref="A43:H56" firstHeaderRow="1" firstDataRow="3" firstDataCol="1"/>
  <pivotFields count="9">
    <pivotField axis="axisCol" showAll="0">
      <items count="3">
        <item x="0"/>
        <item x="1"/>
        <item t="default"/>
      </items>
    </pivotField>
    <pivotField axis="axisRow" numFmtId="14" showAll="0">
      <items count="12">
        <item x="0"/>
        <item x="1"/>
        <item x="9"/>
        <item x="10"/>
        <item x="2"/>
        <item x="3"/>
        <item x="4"/>
        <item x="5"/>
        <item x="6"/>
        <item x="7"/>
        <item x="8"/>
        <item t="default"/>
      </items>
    </pivotField>
    <pivotField showAll="0"/>
    <pivotField showAll="0"/>
    <pivotField showAll="0"/>
    <pivotField showAll="0"/>
    <pivotField showAll="0"/>
    <pivotField showAll="0"/>
    <pivotField axis="axisCol" dataField="1" multipleItemSelectionAllowed="1" showAll="0">
      <items count="4">
        <item x="1"/>
        <item x="0"/>
        <item h="1" x="2"/>
        <item t="default"/>
      </items>
    </pivotField>
  </pivotFields>
  <rowFields count="1">
    <field x="1"/>
  </rowFields>
  <rowItems count="11">
    <i>
      <x/>
    </i>
    <i>
      <x v="1"/>
    </i>
    <i>
      <x v="2"/>
    </i>
    <i>
      <x v="3"/>
    </i>
    <i>
      <x v="4"/>
    </i>
    <i>
      <x v="5"/>
    </i>
    <i>
      <x v="6"/>
    </i>
    <i>
      <x v="7"/>
    </i>
    <i>
      <x v="9"/>
    </i>
    <i>
      <x v="10"/>
    </i>
    <i t="grand">
      <x/>
    </i>
  </rowItems>
  <colFields count="2">
    <field x="0"/>
    <field x="8"/>
  </colFields>
  <colItems count="7">
    <i>
      <x/>
      <x/>
    </i>
    <i r="1">
      <x v="1"/>
    </i>
    <i t="default">
      <x/>
    </i>
    <i>
      <x v="1"/>
      <x/>
    </i>
    <i r="1">
      <x v="1"/>
    </i>
    <i t="default">
      <x v="1"/>
    </i>
    <i t="grand">
      <x/>
    </i>
  </colItems>
  <dataFields count="1">
    <dataField name="Count of Comments 2" fld="8" subtotal="count" baseField="0" baseItem="0" numFmtId="10">
      <extLst>
        <ext xmlns:x14="http://schemas.microsoft.com/office/spreadsheetml/2009/9/main" uri="{E15A36E0-9728-4e99-A89B-3F7291B0FE68}">
          <x14:dataField pivotShowAs="percentOfParentCol"/>
        </ext>
      </extLst>
    </dataField>
  </dataFields>
  <chartFormats count="4">
    <chartFormat chart="0" format="0" series="1">
      <pivotArea type="data" outline="0" fieldPosition="0">
        <references count="3">
          <reference field="4294967294" count="1" selected="0">
            <x v="0"/>
          </reference>
          <reference field="0" count="1" selected="0">
            <x v="0"/>
          </reference>
          <reference field="8" count="1" selected="0">
            <x v="0"/>
          </reference>
        </references>
      </pivotArea>
    </chartFormat>
    <chartFormat chart="0" format="1" series="1">
      <pivotArea type="data" outline="0" fieldPosition="0">
        <references count="3">
          <reference field="4294967294" count="1" selected="0">
            <x v="0"/>
          </reference>
          <reference field="0" count="1" selected="0">
            <x v="0"/>
          </reference>
          <reference field="8" count="1" selected="0">
            <x v="1"/>
          </reference>
        </references>
      </pivotArea>
    </chartFormat>
    <chartFormat chart="0" format="2" series="1">
      <pivotArea type="data" outline="0" fieldPosition="0">
        <references count="3">
          <reference field="4294967294" count="1" selected="0">
            <x v="0"/>
          </reference>
          <reference field="0" count="1" selected="0">
            <x v="1"/>
          </reference>
          <reference field="8" count="1" selected="0">
            <x v="0"/>
          </reference>
        </references>
      </pivotArea>
    </chartFormat>
    <chartFormat chart="0" format="3" series="1">
      <pivotArea type="data" outline="0" fieldPosition="0">
        <references count="3">
          <reference field="4294967294" count="1" selected="0">
            <x v="0"/>
          </reference>
          <reference field="0" count="1" selected="0">
            <x v="1"/>
          </reference>
          <reference field="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Name" sourceName="Name">
  <pivotTables>
    <pivotTable tabId="4" name="PivotTable1"/>
  </pivotTables>
  <data>
    <tabular pivotCacheId="2">
      <items count="3">
        <i x="0" s="1"/>
        <i x="1" s="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ate" sourceName="Date">
  <pivotTables>
    <pivotTable tabId="4" name="PivotTable1"/>
  </pivotTables>
  <data>
    <tabular pivotCacheId="2">
      <items count="19">
        <i x="0" s="1"/>
        <i x="1" s="1"/>
        <i x="9" s="1"/>
        <i x="10" s="1"/>
        <i x="2" s="1"/>
        <i x="3" s="1"/>
        <i x="4" s="1"/>
        <i x="5"/>
        <i x="6"/>
        <i x="7"/>
        <i x="8"/>
        <i x="17" nd="1"/>
        <i x="11" nd="1"/>
        <i x="12" nd="1"/>
        <i x="13" nd="1"/>
        <i x="14" nd="1"/>
        <i x="15" nd="1"/>
        <i x="16" nd="1"/>
        <i x="18"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Week" sourceName="Week">
  <pivotTables>
    <pivotTable tabId="4" name="PivotTable1"/>
  </pivotTables>
  <data>
    <tabular pivotCacheId="2">
      <items count="7">
        <i x="0" s="1"/>
        <i x="1" s="1"/>
        <i x="2" s="1" nd="1"/>
        <i x="5" s="1" nd="1"/>
        <i x="3" s="1" nd="1"/>
        <i x="4" s="1" nd="1"/>
        <i x="6"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Month" sourceName="Month">
  <pivotTables>
    <pivotTable tabId="4" name="PivotTable1"/>
  </pivotTables>
  <data>
    <tabular pivotCacheId="2">
      <items count="3">
        <i x="0" s="1"/>
        <i x="1" nd="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ame" cache="Slicer_Name" caption="Name" rowHeight="209550"/>
  <slicer name="Date" cache="Slicer_Date" caption="Date" rowHeight="209550"/>
  <slicer name="Week" cache="Slicer_Week" caption="Week" rowHeight="209550"/>
  <slicer name="Month" cache="Slicer_Month" caption="Month" rowHeight="2095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5" Type="http://schemas.openxmlformats.org/officeDocument/2006/relationships/drawing" Target="../drawings/drawing4.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59" sqref="C59"/>
    </sheetView>
  </sheetViews>
  <sheetFormatPr defaultRowHeight="11.25" x14ac:dyDescent="0.15"/>
  <cols>
    <col min="1" max="1" width="19" bestFit="1" customWidth="1"/>
    <col min="2" max="2" width="15" customWidth="1"/>
    <col min="3" max="3" width="5.625" bestFit="1" customWidth="1"/>
    <col min="4" max="4" width="10" customWidth="1"/>
    <col min="5" max="5" width="7.5" customWidth="1"/>
    <col min="6" max="6" width="3.375" customWidth="1"/>
    <col min="7" max="7" width="10.25" customWidth="1"/>
    <col min="8" max="8" width="9.25" bestFit="1" customWidth="1"/>
    <col min="9" max="9" width="12" bestFit="1" customWidth="1"/>
    <col min="10" max="10" width="19" bestFit="1" customWidth="1"/>
    <col min="11" max="11" width="12.5" bestFit="1" customWidth="1"/>
    <col min="12" max="12" width="24.125" bestFit="1" customWidth="1"/>
    <col min="13" max="13" width="17.75" bestFit="1" customWidth="1"/>
  </cols>
  <sheetData>
    <row r="1" spans="1:3" x14ac:dyDescent="0.15">
      <c r="A1" s="25" t="s">
        <v>87</v>
      </c>
      <c r="B1" s="3">
        <v>8</v>
      </c>
    </row>
    <row r="2" spans="1:3" x14ac:dyDescent="0.15">
      <c r="A2" s="25" t="s">
        <v>82</v>
      </c>
      <c r="B2" t="s">
        <v>68</v>
      </c>
    </row>
    <row r="4" spans="1:3" x14ac:dyDescent="0.15">
      <c r="A4" s="25" t="s">
        <v>85</v>
      </c>
      <c r="B4" s="25" t="s">
        <v>73</v>
      </c>
    </row>
    <row r="5" spans="1:3" x14ac:dyDescent="0.15">
      <c r="A5" s="25" t="s">
        <v>69</v>
      </c>
      <c r="B5" t="s">
        <v>46</v>
      </c>
      <c r="C5" t="s">
        <v>47</v>
      </c>
    </row>
    <row r="6" spans="1:3" x14ac:dyDescent="0.15">
      <c r="A6" s="29">
        <v>42219</v>
      </c>
      <c r="B6" s="2">
        <v>6</v>
      </c>
      <c r="C6" s="2"/>
    </row>
    <row r="7" spans="1:3" x14ac:dyDescent="0.15">
      <c r="A7" s="29">
        <v>42220</v>
      </c>
      <c r="B7" s="2">
        <v>9</v>
      </c>
      <c r="C7" s="2">
        <v>17</v>
      </c>
    </row>
    <row r="8" spans="1:3" x14ac:dyDescent="0.15">
      <c r="A8" s="29">
        <v>42221</v>
      </c>
      <c r="B8" s="2"/>
      <c r="C8" s="2">
        <v>18</v>
      </c>
    </row>
    <row r="9" spans="1:3" x14ac:dyDescent="0.15">
      <c r="A9" s="29">
        <v>42222</v>
      </c>
      <c r="B9" s="2"/>
      <c r="C9" s="2">
        <v>15</v>
      </c>
    </row>
    <row r="10" spans="1:3" x14ac:dyDescent="0.15">
      <c r="A10" s="29">
        <v>42223</v>
      </c>
      <c r="B10" s="2">
        <v>11</v>
      </c>
      <c r="C10" s="2">
        <v>5</v>
      </c>
    </row>
    <row r="11" spans="1:3" x14ac:dyDescent="0.15">
      <c r="A11" s="29">
        <v>42226</v>
      </c>
      <c r="B11" s="2">
        <v>8</v>
      </c>
      <c r="C11" s="2">
        <v>12</v>
      </c>
    </row>
    <row r="12" spans="1:3" x14ac:dyDescent="0.15">
      <c r="A12" s="29">
        <v>42227</v>
      </c>
      <c r="B12" s="2">
        <v>10</v>
      </c>
      <c r="C12" s="2">
        <v>15</v>
      </c>
    </row>
    <row r="13" spans="1:3" x14ac:dyDescent="0.15">
      <c r="A13" s="29" t="s">
        <v>70</v>
      </c>
      <c r="B13" s="2">
        <v>44</v>
      </c>
      <c r="C13" s="2">
        <v>82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C59" sqref="C59"/>
    </sheetView>
  </sheetViews>
  <sheetFormatPr defaultRowHeight="11.25" x14ac:dyDescent="0.15"/>
  <cols>
    <col min="1" max="1" width="19" customWidth="1"/>
    <col min="2" max="2" width="15" bestFit="1" customWidth="1"/>
    <col min="3" max="3" width="5.625" customWidth="1"/>
    <col min="4" max="4" width="10.75" customWidth="1"/>
    <col min="5" max="5" width="7.5" customWidth="1"/>
    <col min="6" max="6" width="3.125" customWidth="1"/>
    <col min="7" max="7" width="10.25" bestFit="1" customWidth="1"/>
    <col min="8" max="8" width="10.75" bestFit="1" customWidth="1"/>
  </cols>
  <sheetData>
    <row r="1" spans="1:4" x14ac:dyDescent="0.15">
      <c r="A1" s="25" t="s">
        <v>87</v>
      </c>
      <c r="B1" t="s">
        <v>68</v>
      </c>
    </row>
    <row r="3" spans="1:4" x14ac:dyDescent="0.15">
      <c r="A3" s="25" t="s">
        <v>85</v>
      </c>
      <c r="B3" s="25" t="s">
        <v>73</v>
      </c>
    </row>
    <row r="4" spans="1:4" x14ac:dyDescent="0.15">
      <c r="A4" s="25" t="s">
        <v>69</v>
      </c>
      <c r="B4" t="s">
        <v>46</v>
      </c>
      <c r="C4" t="s">
        <v>47</v>
      </c>
      <c r="D4" t="s">
        <v>70</v>
      </c>
    </row>
    <row r="5" spans="1:4" x14ac:dyDescent="0.15">
      <c r="A5" s="3">
        <v>32</v>
      </c>
      <c r="B5" s="2">
        <v>26</v>
      </c>
      <c r="C5" s="2">
        <v>55</v>
      </c>
      <c r="D5" s="2">
        <v>81</v>
      </c>
    </row>
    <row r="6" spans="1:4" x14ac:dyDescent="0.15">
      <c r="A6" s="3">
        <v>33</v>
      </c>
      <c r="B6" s="2">
        <v>56</v>
      </c>
      <c r="C6" s="2">
        <v>35</v>
      </c>
      <c r="D6" s="2">
        <v>91</v>
      </c>
    </row>
    <row r="7" spans="1:4" x14ac:dyDescent="0.15">
      <c r="A7" s="3">
        <v>34</v>
      </c>
      <c r="B7" s="2">
        <v>18</v>
      </c>
      <c r="C7" s="2">
        <v>10</v>
      </c>
      <c r="D7" s="2">
        <v>28</v>
      </c>
    </row>
    <row r="8" spans="1:4" x14ac:dyDescent="0.15">
      <c r="A8" s="3">
        <v>36</v>
      </c>
      <c r="B8" s="2"/>
      <c r="C8" s="2">
        <v>16</v>
      </c>
      <c r="D8" s="2">
        <v>16</v>
      </c>
    </row>
    <row r="9" spans="1:4" x14ac:dyDescent="0.15">
      <c r="A9" s="3">
        <v>38</v>
      </c>
      <c r="B9" s="2">
        <v>11</v>
      </c>
      <c r="C9" s="2"/>
      <c r="D9" s="2">
        <v>11</v>
      </c>
    </row>
    <row r="10" spans="1:4" x14ac:dyDescent="0.15">
      <c r="A10" s="3">
        <v>39</v>
      </c>
      <c r="B10" s="2">
        <v>3</v>
      </c>
      <c r="C10" s="2"/>
      <c r="D10" s="2">
        <v>3</v>
      </c>
    </row>
    <row r="11" spans="1:4" x14ac:dyDescent="0.15">
      <c r="A11" s="3" t="s">
        <v>70</v>
      </c>
      <c r="B11" s="2">
        <v>114</v>
      </c>
      <c r="C11" s="2">
        <v>116</v>
      </c>
      <c r="D11" s="2">
        <v>230</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59" sqref="C59"/>
    </sheetView>
  </sheetViews>
  <sheetFormatPr defaultRowHeight="11.25"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workbookViewId="0">
      <selection activeCell="F4" sqref="F4"/>
    </sheetView>
  </sheetViews>
  <sheetFormatPr defaultRowHeight="11.25" x14ac:dyDescent="0.15"/>
  <cols>
    <col min="1" max="1" width="21.375" customWidth="1"/>
    <col min="2" max="2" width="12.625" customWidth="1"/>
    <col min="3" max="3" width="15.25" customWidth="1"/>
    <col min="4" max="4" width="3.125" customWidth="1"/>
    <col min="5" max="5" width="7.5" customWidth="1"/>
    <col min="6" max="6" width="12.625" customWidth="1"/>
    <col min="7" max="7" width="14.25" customWidth="1"/>
    <col min="8" max="8" width="23" customWidth="1"/>
    <col min="9" max="9" width="21.5" customWidth="1"/>
    <col min="10" max="10" width="18" customWidth="1"/>
    <col min="11" max="11" width="10.75" customWidth="1"/>
    <col min="12" max="12" width="16.125" customWidth="1"/>
    <col min="13" max="13" width="19.25" bestFit="1" customWidth="1"/>
    <col min="14" max="15" width="12.375" customWidth="1"/>
  </cols>
  <sheetData>
    <row r="1" spans="1:9" x14ac:dyDescent="0.15">
      <c r="B1" t="s">
        <v>91</v>
      </c>
    </row>
    <row r="4" spans="1:9" x14ac:dyDescent="0.15">
      <c r="F4" s="25" t="s">
        <v>89</v>
      </c>
      <c r="G4" s="25" t="s">
        <v>73</v>
      </c>
    </row>
    <row r="5" spans="1:9" x14ac:dyDescent="0.15">
      <c r="A5" s="29"/>
      <c r="B5" s="2"/>
      <c r="C5" s="2"/>
      <c r="F5" s="25" t="s">
        <v>69</v>
      </c>
      <c r="G5" t="s">
        <v>93</v>
      </c>
      <c r="H5" t="s">
        <v>7</v>
      </c>
      <c r="I5" t="s">
        <v>90</v>
      </c>
    </row>
    <row r="6" spans="1:9" x14ac:dyDescent="0.15">
      <c r="A6" s="31"/>
      <c r="B6" s="32"/>
      <c r="C6" s="32"/>
      <c r="F6" s="29">
        <v>42219</v>
      </c>
      <c r="G6" s="2">
        <v>1</v>
      </c>
      <c r="H6" s="2">
        <v>5</v>
      </c>
      <c r="I6" s="2">
        <v>0.83333333333333337</v>
      </c>
    </row>
    <row r="7" spans="1:9" x14ac:dyDescent="0.15">
      <c r="A7" s="29"/>
      <c r="B7" s="32"/>
      <c r="C7" s="32"/>
      <c r="F7" s="29">
        <v>42220</v>
      </c>
      <c r="G7" s="2">
        <v>8</v>
      </c>
      <c r="H7" s="2">
        <v>18</v>
      </c>
      <c r="I7" s="2">
        <v>0.69230769230769229</v>
      </c>
    </row>
    <row r="8" spans="1:9" x14ac:dyDescent="0.15">
      <c r="A8" s="31"/>
      <c r="B8" s="32"/>
      <c r="C8" s="32"/>
      <c r="F8" s="29">
        <v>42221</v>
      </c>
      <c r="G8" s="2">
        <v>12</v>
      </c>
      <c r="H8" s="2">
        <v>6</v>
      </c>
      <c r="I8" s="2">
        <v>0.33333333333333326</v>
      </c>
    </row>
    <row r="9" spans="1:9" x14ac:dyDescent="0.15">
      <c r="A9" s="29"/>
      <c r="B9" s="32"/>
      <c r="C9" s="32"/>
      <c r="F9" s="29">
        <v>42222</v>
      </c>
      <c r="G9" s="2">
        <v>4</v>
      </c>
      <c r="H9" s="2">
        <v>11</v>
      </c>
      <c r="I9" s="2">
        <v>0.73333333333333328</v>
      </c>
    </row>
    <row r="10" spans="1:9" x14ac:dyDescent="0.15">
      <c r="A10" s="31"/>
      <c r="B10" s="32"/>
      <c r="C10" s="32"/>
      <c r="F10" s="29">
        <v>42223</v>
      </c>
      <c r="G10" s="2">
        <v>5</v>
      </c>
      <c r="H10" s="2">
        <v>11</v>
      </c>
      <c r="I10" s="2">
        <v>0.6875</v>
      </c>
    </row>
    <row r="11" spans="1:9" x14ac:dyDescent="0.15">
      <c r="A11" s="29"/>
      <c r="B11" s="32"/>
      <c r="C11" s="32"/>
      <c r="F11" s="29">
        <v>42226</v>
      </c>
      <c r="G11" s="2">
        <v>9</v>
      </c>
      <c r="H11" s="2">
        <v>11</v>
      </c>
      <c r="I11" s="2">
        <v>0.55000000000000004</v>
      </c>
    </row>
    <row r="12" spans="1:9" x14ac:dyDescent="0.15">
      <c r="A12" s="31"/>
      <c r="B12" s="32"/>
      <c r="C12" s="32"/>
      <c r="F12" s="29">
        <v>42227</v>
      </c>
      <c r="G12" s="2">
        <v>6</v>
      </c>
      <c r="H12" s="2">
        <v>19</v>
      </c>
      <c r="I12" s="2">
        <v>0.76</v>
      </c>
    </row>
    <row r="13" spans="1:9" x14ac:dyDescent="0.15">
      <c r="A13" s="29"/>
      <c r="B13" s="32"/>
      <c r="C13" s="32"/>
      <c r="F13" s="29">
        <v>42228</v>
      </c>
      <c r="G13" s="2">
        <v>6</v>
      </c>
      <c r="H13" s="2">
        <v>15</v>
      </c>
      <c r="I13" s="2">
        <v>0.7142857142857143</v>
      </c>
    </row>
    <row r="14" spans="1:9" x14ac:dyDescent="0.15">
      <c r="A14" s="31"/>
      <c r="B14" s="32"/>
      <c r="C14" s="32"/>
      <c r="F14" s="29">
        <v>42229</v>
      </c>
      <c r="G14" s="2">
        <v>15</v>
      </c>
      <c r="H14" s="2"/>
      <c r="I14" s="2">
        <v>0</v>
      </c>
    </row>
    <row r="15" spans="1:9" x14ac:dyDescent="0.15">
      <c r="A15" s="29"/>
      <c r="B15" s="32"/>
      <c r="C15" s="32"/>
      <c r="F15" s="29">
        <v>42230</v>
      </c>
      <c r="G15" s="2"/>
      <c r="H15" s="2">
        <v>10</v>
      </c>
      <c r="I15" s="2">
        <v>1</v>
      </c>
    </row>
    <row r="16" spans="1:9" x14ac:dyDescent="0.15">
      <c r="A16" s="31"/>
      <c r="B16" s="32"/>
      <c r="C16" s="32"/>
      <c r="F16" s="29">
        <v>42233</v>
      </c>
      <c r="G16" s="2">
        <v>25</v>
      </c>
      <c r="H16" s="2">
        <v>3</v>
      </c>
      <c r="I16" s="2">
        <v>0.1071428571428571</v>
      </c>
    </row>
    <row r="17" spans="1:13" x14ac:dyDescent="0.15">
      <c r="A17" s="29"/>
      <c r="B17" s="32"/>
      <c r="C17" s="32"/>
      <c r="F17" s="29">
        <v>42251</v>
      </c>
      <c r="G17" s="2">
        <v>6</v>
      </c>
      <c r="H17" s="2">
        <v>10</v>
      </c>
      <c r="I17" s="2">
        <v>0.625</v>
      </c>
    </row>
    <row r="18" spans="1:13" x14ac:dyDescent="0.15">
      <c r="A18" s="31"/>
      <c r="B18" s="32"/>
      <c r="C18" s="32"/>
      <c r="F18" s="29">
        <v>42264</v>
      </c>
      <c r="G18" s="2">
        <v>9</v>
      </c>
      <c r="H18" s="2"/>
      <c r="I18" s="2">
        <v>0</v>
      </c>
    </row>
    <row r="19" spans="1:13" x14ac:dyDescent="0.15">
      <c r="A19" s="29"/>
      <c r="B19" s="32"/>
      <c r="C19" s="32"/>
      <c r="F19" s="29">
        <v>42265</v>
      </c>
      <c r="G19" s="2">
        <v>1</v>
      </c>
      <c r="H19" s="2"/>
      <c r="I19" s="2">
        <v>0</v>
      </c>
    </row>
    <row r="20" spans="1:13" x14ac:dyDescent="0.15">
      <c r="A20" s="31"/>
      <c r="B20" s="32"/>
      <c r="C20" s="32"/>
      <c r="F20" s="29">
        <v>42266</v>
      </c>
      <c r="G20" s="2">
        <v>1</v>
      </c>
      <c r="H20" s="2"/>
      <c r="I20" s="2">
        <v>0</v>
      </c>
    </row>
    <row r="21" spans="1:13" x14ac:dyDescent="0.15">
      <c r="A21" s="29"/>
      <c r="B21" s="32"/>
      <c r="C21" s="32"/>
      <c r="F21" s="29">
        <v>42267</v>
      </c>
      <c r="G21" s="2">
        <v>1</v>
      </c>
      <c r="H21" s="2"/>
      <c r="I21" s="2">
        <v>0</v>
      </c>
    </row>
    <row r="22" spans="1:13" x14ac:dyDescent="0.15">
      <c r="A22" s="31"/>
      <c r="B22" s="32"/>
      <c r="C22" s="32"/>
      <c r="F22" s="29">
        <v>42268</v>
      </c>
      <c r="G22" s="2">
        <v>1</v>
      </c>
      <c r="H22" s="2"/>
      <c r="I22" s="2">
        <v>0</v>
      </c>
    </row>
    <row r="23" spans="1:13" x14ac:dyDescent="0.15">
      <c r="A23" s="29"/>
      <c r="B23" s="32"/>
      <c r="C23" s="32"/>
      <c r="F23" s="29">
        <v>42269</v>
      </c>
      <c r="G23" s="2">
        <v>1</v>
      </c>
      <c r="H23" s="2"/>
      <c r="I23" s="2">
        <v>0</v>
      </c>
    </row>
    <row r="24" spans="1:13" x14ac:dyDescent="0.15">
      <c r="A24" s="31"/>
      <c r="B24" s="32"/>
      <c r="C24" s="32"/>
    </row>
    <row r="25" spans="1:13" x14ac:dyDescent="0.15">
      <c r="A25" s="29"/>
      <c r="B25" s="32"/>
      <c r="C25" s="32"/>
    </row>
    <row r="26" spans="1:13" x14ac:dyDescent="0.15">
      <c r="A26" s="31"/>
      <c r="B26" t="s">
        <v>92</v>
      </c>
      <c r="C26" s="32"/>
    </row>
    <row r="27" spans="1:13" x14ac:dyDescent="0.15">
      <c r="A27" s="29"/>
      <c r="B27" s="32"/>
      <c r="C27" s="32"/>
    </row>
    <row r="28" spans="1:13" x14ac:dyDescent="0.15">
      <c r="A28" s="31"/>
      <c r="B28" s="25" t="s">
        <v>89</v>
      </c>
      <c r="C28" s="25" t="s">
        <v>73</v>
      </c>
    </row>
    <row r="29" spans="1:13" x14ac:dyDescent="0.15">
      <c r="A29" s="29"/>
      <c r="C29" t="s">
        <v>46</v>
      </c>
      <c r="E29" t="s">
        <v>47</v>
      </c>
      <c r="I29" t="str">
        <f t="shared" ref="I29:K29" si="0">C29</f>
        <v>Emer</v>
      </c>
      <c r="K29" t="str">
        <f t="shared" si="0"/>
        <v>Kaisu</v>
      </c>
    </row>
    <row r="30" spans="1:13" x14ac:dyDescent="0.15">
      <c r="A30" s="31"/>
      <c r="B30" s="25" t="s">
        <v>69</v>
      </c>
      <c r="C30" t="s">
        <v>93</v>
      </c>
      <c r="D30" t="s">
        <v>7</v>
      </c>
      <c r="E30" t="s">
        <v>93</v>
      </c>
      <c r="F30" t="s">
        <v>7</v>
      </c>
      <c r="I30" t="str">
        <f t="shared" ref="I30:I48" si="1">C30</f>
        <v>not ok</v>
      </c>
      <c r="J30" t="str">
        <f t="shared" ref="J30:J48" si="2">D30</f>
        <v>ok</v>
      </c>
      <c r="K30" t="str">
        <f t="shared" ref="K30:L48" si="3">E30</f>
        <v>not ok</v>
      </c>
      <c r="L30" t="str">
        <f t="shared" si="3"/>
        <v>ok</v>
      </c>
      <c r="M30" t="s">
        <v>94</v>
      </c>
    </row>
    <row r="31" spans="1:13" x14ac:dyDescent="0.15">
      <c r="A31" s="29"/>
      <c r="B31" s="29">
        <v>42219</v>
      </c>
      <c r="C31" s="2">
        <v>1</v>
      </c>
      <c r="D31" s="2">
        <v>5</v>
      </c>
      <c r="E31" s="2"/>
      <c r="F31" s="2"/>
      <c r="H31" s="1">
        <f t="shared" ref="H30:H48" si="4">B31</f>
        <v>42219</v>
      </c>
      <c r="I31">
        <f t="shared" si="1"/>
        <v>1</v>
      </c>
      <c r="J31">
        <f t="shared" si="2"/>
        <v>5</v>
      </c>
      <c r="K31">
        <f t="shared" si="3"/>
        <v>0</v>
      </c>
      <c r="L31">
        <f t="shared" si="3"/>
        <v>0</v>
      </c>
      <c r="M31" s="33">
        <f>IFERROR((J31+L31)/(I31+L31+J31+K31),0)</f>
        <v>0.83333333333333337</v>
      </c>
    </row>
    <row r="32" spans="1:13" x14ac:dyDescent="0.15">
      <c r="A32" s="31"/>
      <c r="B32" s="29">
        <v>42220</v>
      </c>
      <c r="C32" s="2">
        <v>1</v>
      </c>
      <c r="D32" s="2">
        <v>8</v>
      </c>
      <c r="E32" s="2">
        <v>7</v>
      </c>
      <c r="F32" s="2">
        <v>10</v>
      </c>
      <c r="H32" s="1">
        <f t="shared" si="4"/>
        <v>42220</v>
      </c>
      <c r="I32">
        <f t="shared" si="1"/>
        <v>1</v>
      </c>
      <c r="J32">
        <f t="shared" si="2"/>
        <v>8</v>
      </c>
      <c r="K32">
        <f t="shared" si="3"/>
        <v>7</v>
      </c>
      <c r="L32">
        <f t="shared" si="3"/>
        <v>10</v>
      </c>
      <c r="M32" s="33">
        <f t="shared" ref="M32:M48" si="5">IFERROR((J32+L32)/(I32+L32+J32+K32),0)</f>
        <v>0.69230769230769229</v>
      </c>
    </row>
    <row r="33" spans="1:13" x14ac:dyDescent="0.15">
      <c r="A33" s="29"/>
      <c r="B33" s="29">
        <v>42221</v>
      </c>
      <c r="C33" s="2"/>
      <c r="D33" s="2"/>
      <c r="E33" s="2">
        <v>12</v>
      </c>
      <c r="F33" s="2">
        <v>6</v>
      </c>
      <c r="H33" s="1">
        <f t="shared" si="4"/>
        <v>42221</v>
      </c>
      <c r="I33">
        <f t="shared" si="1"/>
        <v>0</v>
      </c>
      <c r="J33">
        <f t="shared" si="2"/>
        <v>0</v>
      </c>
      <c r="K33">
        <f t="shared" si="3"/>
        <v>12</v>
      </c>
      <c r="L33">
        <f t="shared" si="3"/>
        <v>6</v>
      </c>
      <c r="M33" s="33">
        <f t="shared" si="5"/>
        <v>0.33333333333333331</v>
      </c>
    </row>
    <row r="34" spans="1:13" x14ac:dyDescent="0.15">
      <c r="A34" s="31"/>
      <c r="B34" s="29">
        <v>42222</v>
      </c>
      <c r="C34" s="2"/>
      <c r="D34" s="2"/>
      <c r="E34" s="2">
        <v>4</v>
      </c>
      <c r="F34" s="2">
        <v>11</v>
      </c>
      <c r="H34" s="1">
        <f t="shared" si="4"/>
        <v>42222</v>
      </c>
      <c r="I34">
        <f t="shared" si="1"/>
        <v>0</v>
      </c>
      <c r="J34">
        <f t="shared" si="2"/>
        <v>0</v>
      </c>
      <c r="K34">
        <f t="shared" si="3"/>
        <v>4</v>
      </c>
      <c r="L34">
        <f t="shared" si="3"/>
        <v>11</v>
      </c>
      <c r="M34" s="33">
        <f t="shared" si="5"/>
        <v>0.73333333333333328</v>
      </c>
    </row>
    <row r="35" spans="1:13" x14ac:dyDescent="0.15">
      <c r="A35" s="29"/>
      <c r="B35" s="29">
        <v>42223</v>
      </c>
      <c r="C35" s="2">
        <v>2</v>
      </c>
      <c r="D35" s="2">
        <v>9</v>
      </c>
      <c r="E35" s="2">
        <v>3</v>
      </c>
      <c r="F35" s="2">
        <v>2</v>
      </c>
      <c r="H35" s="1">
        <f t="shared" si="4"/>
        <v>42223</v>
      </c>
      <c r="I35">
        <f t="shared" si="1"/>
        <v>2</v>
      </c>
      <c r="J35">
        <f t="shared" si="2"/>
        <v>9</v>
      </c>
      <c r="K35">
        <f t="shared" si="3"/>
        <v>3</v>
      </c>
      <c r="L35">
        <f t="shared" si="3"/>
        <v>2</v>
      </c>
      <c r="M35" s="33">
        <f t="shared" si="5"/>
        <v>0.6875</v>
      </c>
    </row>
    <row r="36" spans="1:13" x14ac:dyDescent="0.15">
      <c r="A36" s="31"/>
      <c r="B36" s="29">
        <v>42226</v>
      </c>
      <c r="C36" s="2">
        <v>1</v>
      </c>
      <c r="D36" s="2">
        <v>7</v>
      </c>
      <c r="E36" s="2">
        <v>8</v>
      </c>
      <c r="F36" s="2">
        <v>4</v>
      </c>
      <c r="H36" s="1">
        <f t="shared" si="4"/>
        <v>42226</v>
      </c>
      <c r="I36">
        <f t="shared" si="1"/>
        <v>1</v>
      </c>
      <c r="J36">
        <f t="shared" si="2"/>
        <v>7</v>
      </c>
      <c r="K36">
        <f t="shared" si="3"/>
        <v>8</v>
      </c>
      <c r="L36">
        <f t="shared" si="3"/>
        <v>4</v>
      </c>
      <c r="M36" s="33">
        <f t="shared" si="5"/>
        <v>0.55000000000000004</v>
      </c>
    </row>
    <row r="37" spans="1:13" x14ac:dyDescent="0.15">
      <c r="A37" s="29"/>
      <c r="B37" s="29">
        <v>42227</v>
      </c>
      <c r="C37" s="2">
        <v>1</v>
      </c>
      <c r="D37" s="2">
        <v>9</v>
      </c>
      <c r="E37" s="2">
        <v>5</v>
      </c>
      <c r="F37" s="2">
        <v>10</v>
      </c>
      <c r="H37" s="1">
        <f t="shared" si="4"/>
        <v>42227</v>
      </c>
      <c r="I37">
        <f t="shared" si="1"/>
        <v>1</v>
      </c>
      <c r="J37">
        <f t="shared" si="2"/>
        <v>9</v>
      </c>
      <c r="K37">
        <f t="shared" si="3"/>
        <v>5</v>
      </c>
      <c r="L37">
        <f t="shared" si="3"/>
        <v>10</v>
      </c>
      <c r="M37" s="33">
        <f t="shared" si="5"/>
        <v>0.76</v>
      </c>
    </row>
    <row r="38" spans="1:13" x14ac:dyDescent="0.15">
      <c r="A38" s="31"/>
      <c r="B38" s="29">
        <v>42228</v>
      </c>
      <c r="C38" s="2"/>
      <c r="D38" s="2">
        <v>13</v>
      </c>
      <c r="E38" s="2">
        <v>6</v>
      </c>
      <c r="F38" s="2">
        <v>2</v>
      </c>
      <c r="H38" s="1">
        <f t="shared" si="4"/>
        <v>42228</v>
      </c>
      <c r="I38">
        <f t="shared" si="1"/>
        <v>0</v>
      </c>
      <c r="J38">
        <f t="shared" si="2"/>
        <v>13</v>
      </c>
      <c r="K38">
        <f t="shared" si="3"/>
        <v>6</v>
      </c>
      <c r="L38">
        <f t="shared" si="3"/>
        <v>2</v>
      </c>
      <c r="M38" s="33">
        <f t="shared" si="5"/>
        <v>0.7142857142857143</v>
      </c>
    </row>
    <row r="39" spans="1:13" x14ac:dyDescent="0.15">
      <c r="A39" s="29"/>
      <c r="B39" s="29">
        <v>42229</v>
      </c>
      <c r="C39" s="2">
        <v>15</v>
      </c>
      <c r="D39" s="2"/>
      <c r="E39" s="2"/>
      <c r="F39" s="2"/>
      <c r="H39" s="1">
        <f t="shared" si="4"/>
        <v>42229</v>
      </c>
      <c r="I39">
        <f t="shared" si="1"/>
        <v>15</v>
      </c>
      <c r="J39">
        <f t="shared" si="2"/>
        <v>0</v>
      </c>
      <c r="K39">
        <f t="shared" si="3"/>
        <v>0</v>
      </c>
      <c r="L39">
        <f t="shared" si="3"/>
        <v>0</v>
      </c>
      <c r="M39" s="33">
        <f t="shared" si="5"/>
        <v>0</v>
      </c>
    </row>
    <row r="40" spans="1:13" x14ac:dyDescent="0.15">
      <c r="A40" s="31"/>
      <c r="B40" s="29">
        <v>42230</v>
      </c>
      <c r="C40" s="2"/>
      <c r="D40" s="2">
        <v>10</v>
      </c>
      <c r="E40" s="2"/>
      <c r="F40" s="2"/>
      <c r="H40" s="1">
        <f t="shared" si="4"/>
        <v>42230</v>
      </c>
      <c r="I40">
        <f t="shared" si="1"/>
        <v>0</v>
      </c>
      <c r="J40">
        <f t="shared" si="2"/>
        <v>10</v>
      </c>
      <c r="K40">
        <f t="shared" si="3"/>
        <v>0</v>
      </c>
      <c r="L40">
        <f t="shared" si="3"/>
        <v>0</v>
      </c>
      <c r="M40" s="33">
        <f t="shared" si="5"/>
        <v>1</v>
      </c>
    </row>
    <row r="41" spans="1:13" x14ac:dyDescent="0.15">
      <c r="B41" s="29">
        <v>42233</v>
      </c>
      <c r="C41" s="2">
        <v>18</v>
      </c>
      <c r="D41" s="2"/>
      <c r="E41" s="2">
        <v>7</v>
      </c>
      <c r="F41" s="2">
        <v>3</v>
      </c>
      <c r="H41" s="1">
        <f t="shared" si="4"/>
        <v>42233</v>
      </c>
      <c r="I41">
        <f t="shared" si="1"/>
        <v>18</v>
      </c>
      <c r="J41">
        <f t="shared" si="2"/>
        <v>0</v>
      </c>
      <c r="K41">
        <f t="shared" si="3"/>
        <v>7</v>
      </c>
      <c r="L41">
        <f t="shared" si="3"/>
        <v>3</v>
      </c>
      <c r="M41" s="33">
        <f t="shared" si="5"/>
        <v>0.10714285714285714</v>
      </c>
    </row>
    <row r="42" spans="1:13" x14ac:dyDescent="0.15">
      <c r="B42" s="29">
        <v>42251</v>
      </c>
      <c r="C42" s="2"/>
      <c r="D42" s="2"/>
      <c r="E42" s="2">
        <v>6</v>
      </c>
      <c r="F42" s="2">
        <v>10</v>
      </c>
      <c r="H42" s="1">
        <f t="shared" si="4"/>
        <v>42251</v>
      </c>
      <c r="I42">
        <f t="shared" si="1"/>
        <v>0</v>
      </c>
      <c r="J42">
        <f t="shared" si="2"/>
        <v>0</v>
      </c>
      <c r="K42">
        <f t="shared" si="3"/>
        <v>6</v>
      </c>
      <c r="L42">
        <f t="shared" si="3"/>
        <v>10</v>
      </c>
      <c r="M42" s="33">
        <f t="shared" si="5"/>
        <v>0.625</v>
      </c>
    </row>
    <row r="43" spans="1:13" x14ac:dyDescent="0.15">
      <c r="B43" s="29">
        <v>42264</v>
      </c>
      <c r="C43" s="2">
        <v>9</v>
      </c>
      <c r="D43" s="2"/>
      <c r="E43" s="2"/>
      <c r="F43" s="2"/>
      <c r="H43" s="1">
        <f t="shared" si="4"/>
        <v>42264</v>
      </c>
      <c r="I43">
        <f t="shared" si="1"/>
        <v>9</v>
      </c>
      <c r="J43">
        <f t="shared" si="2"/>
        <v>0</v>
      </c>
      <c r="K43">
        <f t="shared" si="3"/>
        <v>0</v>
      </c>
      <c r="L43">
        <f t="shared" si="3"/>
        <v>0</v>
      </c>
      <c r="M43" s="33">
        <f t="shared" si="5"/>
        <v>0</v>
      </c>
    </row>
    <row r="44" spans="1:13" x14ac:dyDescent="0.15">
      <c r="B44" s="29">
        <v>42265</v>
      </c>
      <c r="C44" s="2">
        <v>1</v>
      </c>
      <c r="D44" s="2"/>
      <c r="E44" s="2"/>
      <c r="F44" s="2"/>
      <c r="H44" s="1">
        <f t="shared" si="4"/>
        <v>42265</v>
      </c>
      <c r="I44">
        <f t="shared" si="1"/>
        <v>1</v>
      </c>
      <c r="J44">
        <f t="shared" si="2"/>
        <v>0</v>
      </c>
      <c r="K44">
        <f t="shared" si="3"/>
        <v>0</v>
      </c>
      <c r="L44">
        <f t="shared" si="3"/>
        <v>0</v>
      </c>
      <c r="M44" s="33">
        <f t="shared" si="5"/>
        <v>0</v>
      </c>
    </row>
    <row r="45" spans="1:13" x14ac:dyDescent="0.15">
      <c r="B45" s="29">
        <v>42266</v>
      </c>
      <c r="C45" s="2">
        <v>1</v>
      </c>
      <c r="D45" s="2"/>
      <c r="E45" s="2"/>
      <c r="F45" s="2"/>
      <c r="H45" s="1">
        <f t="shared" si="4"/>
        <v>42266</v>
      </c>
      <c r="I45">
        <f t="shared" si="1"/>
        <v>1</v>
      </c>
      <c r="J45">
        <f t="shared" si="2"/>
        <v>0</v>
      </c>
      <c r="K45">
        <f t="shared" si="3"/>
        <v>0</v>
      </c>
      <c r="L45">
        <f t="shared" si="3"/>
        <v>0</v>
      </c>
      <c r="M45" s="33">
        <f t="shared" si="5"/>
        <v>0</v>
      </c>
    </row>
    <row r="46" spans="1:13" x14ac:dyDescent="0.15">
      <c r="B46" s="29">
        <v>42267</v>
      </c>
      <c r="C46" s="2">
        <v>1</v>
      </c>
      <c r="D46" s="2"/>
      <c r="E46" s="2"/>
      <c r="F46" s="2"/>
      <c r="H46" s="1">
        <f t="shared" si="4"/>
        <v>42267</v>
      </c>
      <c r="I46">
        <f t="shared" si="1"/>
        <v>1</v>
      </c>
      <c r="J46">
        <f t="shared" si="2"/>
        <v>0</v>
      </c>
      <c r="K46">
        <f t="shared" si="3"/>
        <v>0</v>
      </c>
      <c r="L46">
        <f t="shared" si="3"/>
        <v>0</v>
      </c>
      <c r="M46" s="33">
        <f t="shared" si="5"/>
        <v>0</v>
      </c>
    </row>
    <row r="47" spans="1:13" x14ac:dyDescent="0.15">
      <c r="B47" s="29">
        <v>42268</v>
      </c>
      <c r="C47" s="2">
        <v>1</v>
      </c>
      <c r="D47" s="2"/>
      <c r="E47" s="2"/>
      <c r="F47" s="2"/>
      <c r="H47" s="1">
        <f t="shared" si="4"/>
        <v>42268</v>
      </c>
      <c r="I47">
        <f t="shared" si="1"/>
        <v>1</v>
      </c>
      <c r="J47">
        <f t="shared" si="2"/>
        <v>0</v>
      </c>
      <c r="K47">
        <f t="shared" si="3"/>
        <v>0</v>
      </c>
      <c r="L47">
        <f t="shared" si="3"/>
        <v>0</v>
      </c>
      <c r="M47" s="33">
        <f t="shared" si="5"/>
        <v>0</v>
      </c>
    </row>
    <row r="48" spans="1:13" x14ac:dyDescent="0.15">
      <c r="B48" s="29">
        <v>42269</v>
      </c>
      <c r="C48" s="2">
        <v>1</v>
      </c>
      <c r="D48" s="2"/>
      <c r="E48" s="2"/>
      <c r="F48" s="2"/>
      <c r="H48" s="1">
        <f t="shared" si="4"/>
        <v>42269</v>
      </c>
      <c r="I48">
        <f t="shared" si="1"/>
        <v>1</v>
      </c>
      <c r="J48">
        <f t="shared" si="2"/>
        <v>0</v>
      </c>
      <c r="K48">
        <f t="shared" si="3"/>
        <v>0</v>
      </c>
      <c r="L48">
        <f t="shared" si="3"/>
        <v>0</v>
      </c>
      <c r="M48" s="33">
        <f t="shared" si="5"/>
        <v>0</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topLeftCell="A4" zoomScaleNormal="100" workbookViewId="0">
      <selection activeCell="C55" sqref="C55"/>
    </sheetView>
  </sheetViews>
  <sheetFormatPr defaultRowHeight="11.25" x14ac:dyDescent="0.15"/>
  <cols>
    <col min="2" max="2" width="10.125" bestFit="1" customWidth="1"/>
    <col min="3" max="3" width="13.25" customWidth="1"/>
    <col min="5" max="6" width="0" hidden="1" customWidth="1"/>
    <col min="8" max="8" width="22.5" customWidth="1"/>
  </cols>
  <sheetData>
    <row r="1" spans="1:11" x14ac:dyDescent="0.15">
      <c r="A1" t="s">
        <v>45</v>
      </c>
      <c r="B1" t="s">
        <v>35</v>
      </c>
      <c r="C1" t="s">
        <v>36</v>
      </c>
      <c r="D1" t="s">
        <v>37</v>
      </c>
      <c r="E1" t="s">
        <v>38</v>
      </c>
      <c r="F1" t="s">
        <v>39</v>
      </c>
      <c r="G1" t="s">
        <v>40</v>
      </c>
      <c r="H1" t="s">
        <v>41</v>
      </c>
      <c r="I1" t="s">
        <v>82</v>
      </c>
      <c r="J1" t="s">
        <v>86</v>
      </c>
      <c r="K1" t="s">
        <v>87</v>
      </c>
    </row>
    <row r="2" spans="1:11" x14ac:dyDescent="0.15">
      <c r="A2" t="s">
        <v>46</v>
      </c>
      <c r="B2" s="1">
        <v>42228</v>
      </c>
      <c r="C2" s="2">
        <v>191156</v>
      </c>
      <c r="D2" s="3" t="s">
        <v>43</v>
      </c>
      <c r="E2" s="4" t="s">
        <v>24</v>
      </c>
      <c r="F2" s="5" t="s">
        <v>1</v>
      </c>
      <c r="G2" s="6" t="s">
        <v>2</v>
      </c>
      <c r="H2" s="6" t="s">
        <v>3</v>
      </c>
      <c r="I2" s="6" t="str">
        <f t="shared" ref="I2:I65" si="0">IF(H2 ="ok","ok","not ok")</f>
        <v>ok</v>
      </c>
      <c r="J2">
        <f>WEEKNUM(B2,1)</f>
        <v>33</v>
      </c>
      <c r="K2">
        <f>MONTH(B2)</f>
        <v>8</v>
      </c>
    </row>
    <row r="3" spans="1:11" x14ac:dyDescent="0.15">
      <c r="A3" t="s">
        <v>46</v>
      </c>
      <c r="B3" s="1">
        <v>42228</v>
      </c>
      <c r="C3" s="2">
        <v>317970</v>
      </c>
      <c r="D3" s="3" t="s">
        <v>43</v>
      </c>
      <c r="E3" s="4" t="s">
        <v>16</v>
      </c>
      <c r="F3" s="5" t="s">
        <v>1</v>
      </c>
      <c r="G3" s="6" t="s">
        <v>2</v>
      </c>
      <c r="H3" s="6" t="s">
        <v>3</v>
      </c>
      <c r="I3" s="6" t="str">
        <f t="shared" si="0"/>
        <v>ok</v>
      </c>
      <c r="J3">
        <f t="shared" ref="J3:J66" si="1">WEEKNUM(B3,1)</f>
        <v>33</v>
      </c>
      <c r="K3">
        <f t="shared" ref="K3:K66" si="2">MONTH(B3)</f>
        <v>8</v>
      </c>
    </row>
    <row r="4" spans="1:11" x14ac:dyDescent="0.15">
      <c r="A4" t="s">
        <v>46</v>
      </c>
      <c r="B4" s="1">
        <v>42229</v>
      </c>
      <c r="C4" s="2">
        <v>362242</v>
      </c>
      <c r="D4" s="3" t="s">
        <v>43</v>
      </c>
      <c r="E4" s="7">
        <v>15</v>
      </c>
      <c r="F4" s="5" t="s">
        <v>1</v>
      </c>
      <c r="G4" s="6" t="s">
        <v>2</v>
      </c>
      <c r="I4" s="6" t="str">
        <f t="shared" si="0"/>
        <v>not ok</v>
      </c>
      <c r="J4">
        <f t="shared" si="1"/>
        <v>33</v>
      </c>
      <c r="K4">
        <f t="shared" si="2"/>
        <v>8</v>
      </c>
    </row>
    <row r="5" spans="1:11" x14ac:dyDescent="0.15">
      <c r="A5" t="s">
        <v>46</v>
      </c>
      <c r="B5" s="1">
        <v>42233</v>
      </c>
      <c r="C5" s="2">
        <v>374690</v>
      </c>
      <c r="D5" s="3" t="s">
        <v>43</v>
      </c>
      <c r="E5" s="7">
        <v>630</v>
      </c>
      <c r="F5" s="5" t="s">
        <v>1</v>
      </c>
      <c r="G5" s="6" t="s">
        <v>2</v>
      </c>
      <c r="I5" s="6" t="str">
        <f t="shared" si="0"/>
        <v>not ok</v>
      </c>
      <c r="J5">
        <f t="shared" si="1"/>
        <v>34</v>
      </c>
      <c r="K5">
        <f t="shared" si="2"/>
        <v>8</v>
      </c>
    </row>
    <row r="6" spans="1:11" x14ac:dyDescent="0.15">
      <c r="A6" t="s">
        <v>46</v>
      </c>
      <c r="B6" s="1">
        <v>42268</v>
      </c>
      <c r="C6" s="2">
        <v>374690</v>
      </c>
      <c r="D6" s="3" t="s">
        <v>43</v>
      </c>
      <c r="E6" s="7">
        <v>630</v>
      </c>
      <c r="F6" s="5" t="s">
        <v>1</v>
      </c>
      <c r="G6" s="6" t="s">
        <v>2</v>
      </c>
      <c r="I6" s="6" t="str">
        <f t="shared" si="0"/>
        <v>not ok</v>
      </c>
      <c r="J6">
        <f t="shared" si="1"/>
        <v>39</v>
      </c>
      <c r="K6">
        <f t="shared" si="2"/>
        <v>9</v>
      </c>
    </row>
    <row r="7" spans="1:11" x14ac:dyDescent="0.15">
      <c r="A7" t="s">
        <v>46</v>
      </c>
      <c r="B7" s="1">
        <v>42233</v>
      </c>
      <c r="C7" s="2">
        <v>376347</v>
      </c>
      <c r="D7" s="3" t="s">
        <v>43</v>
      </c>
      <c r="E7" s="9">
        <v>28.11</v>
      </c>
      <c r="F7" s="5" t="s">
        <v>1</v>
      </c>
      <c r="G7" s="6" t="s">
        <v>2</v>
      </c>
      <c r="I7" s="6" t="str">
        <f t="shared" si="0"/>
        <v>not ok</v>
      </c>
      <c r="J7">
        <f t="shared" si="1"/>
        <v>34</v>
      </c>
      <c r="K7">
        <f t="shared" si="2"/>
        <v>8</v>
      </c>
    </row>
    <row r="8" spans="1:11" x14ac:dyDescent="0.15">
      <c r="A8" t="s">
        <v>46</v>
      </c>
      <c r="B8" s="1">
        <v>42269</v>
      </c>
      <c r="C8" s="2">
        <v>376347</v>
      </c>
      <c r="D8" s="3" t="s">
        <v>43</v>
      </c>
      <c r="E8" s="9">
        <v>28.11</v>
      </c>
      <c r="F8" s="5" t="s">
        <v>1</v>
      </c>
      <c r="G8" s="6" t="s">
        <v>2</v>
      </c>
      <c r="I8" s="6" t="str">
        <f t="shared" si="0"/>
        <v>not ok</v>
      </c>
      <c r="J8">
        <f t="shared" si="1"/>
        <v>39</v>
      </c>
      <c r="K8">
        <f t="shared" si="2"/>
        <v>9</v>
      </c>
    </row>
    <row r="9" spans="1:11" x14ac:dyDescent="0.15">
      <c r="A9" t="s">
        <v>46</v>
      </c>
      <c r="B9" s="1">
        <v>42233</v>
      </c>
      <c r="C9" s="2">
        <v>376878</v>
      </c>
      <c r="D9" s="3" t="s">
        <v>43</v>
      </c>
      <c r="E9" s="9">
        <v>22.472999999999999</v>
      </c>
      <c r="F9" s="5" t="s">
        <v>1</v>
      </c>
      <c r="G9" s="6" t="s">
        <v>2</v>
      </c>
      <c r="I9" s="6" t="str">
        <f t="shared" si="0"/>
        <v>not ok</v>
      </c>
      <c r="J9">
        <f t="shared" si="1"/>
        <v>34</v>
      </c>
      <c r="K9">
        <f t="shared" si="2"/>
        <v>8</v>
      </c>
    </row>
    <row r="10" spans="1:11" x14ac:dyDescent="0.15">
      <c r="A10" t="s">
        <v>46</v>
      </c>
      <c r="B10" s="1">
        <v>42264</v>
      </c>
      <c r="C10" s="2">
        <v>376878</v>
      </c>
      <c r="D10" s="3" t="s">
        <v>43</v>
      </c>
      <c r="E10" s="9">
        <v>22.472999999999999</v>
      </c>
      <c r="F10" s="5" t="s">
        <v>1</v>
      </c>
      <c r="G10" s="6" t="s">
        <v>2</v>
      </c>
      <c r="I10" s="6" t="str">
        <f t="shared" si="0"/>
        <v>not ok</v>
      </c>
      <c r="J10">
        <f t="shared" si="1"/>
        <v>38</v>
      </c>
      <c r="K10">
        <f t="shared" si="2"/>
        <v>9</v>
      </c>
    </row>
    <row r="11" spans="1:11" x14ac:dyDescent="0.15">
      <c r="A11" t="s">
        <v>47</v>
      </c>
      <c r="B11" s="1">
        <v>42223</v>
      </c>
      <c r="C11">
        <v>377389</v>
      </c>
      <c r="D11" t="s">
        <v>43</v>
      </c>
      <c r="G11" s="6" t="s">
        <v>2</v>
      </c>
      <c r="H11" t="s">
        <v>60</v>
      </c>
      <c r="I11" s="6" t="str">
        <f t="shared" si="0"/>
        <v>not ok</v>
      </c>
      <c r="J11">
        <f t="shared" si="1"/>
        <v>32</v>
      </c>
      <c r="K11">
        <f t="shared" si="2"/>
        <v>8</v>
      </c>
    </row>
    <row r="12" spans="1:11" ht="12.75" x14ac:dyDescent="0.15">
      <c r="A12" t="s">
        <v>46</v>
      </c>
      <c r="B12" s="26">
        <v>42223</v>
      </c>
      <c r="C12" s="13">
        <v>378513</v>
      </c>
      <c r="D12" s="13" t="s">
        <v>43</v>
      </c>
      <c r="E12" s="28">
        <v>1435</v>
      </c>
      <c r="F12" s="13" t="s">
        <v>1</v>
      </c>
      <c r="G12" s="13" t="s">
        <v>2</v>
      </c>
      <c r="H12" s="17" t="s">
        <v>7</v>
      </c>
      <c r="I12" s="6" t="str">
        <f t="shared" si="0"/>
        <v>ok</v>
      </c>
      <c r="J12">
        <f t="shared" si="1"/>
        <v>32</v>
      </c>
      <c r="K12">
        <f t="shared" si="2"/>
        <v>8</v>
      </c>
    </row>
    <row r="13" spans="1:11" x14ac:dyDescent="0.15">
      <c r="A13" t="s">
        <v>46</v>
      </c>
      <c r="B13" s="1">
        <v>42219</v>
      </c>
      <c r="C13" s="2">
        <v>378654</v>
      </c>
      <c r="D13" s="3" t="s">
        <v>43</v>
      </c>
      <c r="E13" s="4" t="s">
        <v>6</v>
      </c>
      <c r="F13" s="5" t="s">
        <v>1</v>
      </c>
      <c r="G13" s="6" t="s">
        <v>2</v>
      </c>
      <c r="H13" s="6" t="s">
        <v>7</v>
      </c>
      <c r="I13" s="6" t="str">
        <f t="shared" si="0"/>
        <v>ok</v>
      </c>
      <c r="J13">
        <f t="shared" si="1"/>
        <v>32</v>
      </c>
      <c r="K13">
        <f t="shared" si="2"/>
        <v>8</v>
      </c>
    </row>
    <row r="14" spans="1:11" x14ac:dyDescent="0.15">
      <c r="A14" t="s">
        <v>47</v>
      </c>
      <c r="B14" s="1">
        <v>42222</v>
      </c>
      <c r="C14">
        <v>379130</v>
      </c>
      <c r="D14" t="s">
        <v>43</v>
      </c>
      <c r="G14" s="6" t="s">
        <v>2</v>
      </c>
      <c r="H14" t="s">
        <v>7</v>
      </c>
      <c r="I14" s="6" t="str">
        <f t="shared" si="0"/>
        <v>ok</v>
      </c>
      <c r="J14">
        <f t="shared" si="1"/>
        <v>32</v>
      </c>
      <c r="K14">
        <f t="shared" si="2"/>
        <v>8</v>
      </c>
    </row>
    <row r="15" spans="1:11" x14ac:dyDescent="0.15">
      <c r="A15" t="s">
        <v>46</v>
      </c>
      <c r="B15" s="1">
        <v>42220</v>
      </c>
      <c r="C15" s="2">
        <v>379453</v>
      </c>
      <c r="D15" s="3" t="s">
        <v>43</v>
      </c>
      <c r="E15" s="7">
        <v>550</v>
      </c>
      <c r="F15" s="5" t="s">
        <v>1</v>
      </c>
      <c r="G15" s="6" t="s">
        <v>2</v>
      </c>
      <c r="H15" s="6" t="s">
        <v>7</v>
      </c>
      <c r="I15" s="6" t="str">
        <f t="shared" si="0"/>
        <v>ok</v>
      </c>
      <c r="J15">
        <f t="shared" si="1"/>
        <v>32</v>
      </c>
      <c r="K15">
        <f t="shared" si="2"/>
        <v>8</v>
      </c>
    </row>
    <row r="16" spans="1:11" x14ac:dyDescent="0.15">
      <c r="A16" t="s">
        <v>47</v>
      </c>
      <c r="B16" s="1">
        <v>42220</v>
      </c>
      <c r="C16">
        <v>379453</v>
      </c>
      <c r="D16" t="s">
        <v>43</v>
      </c>
      <c r="G16" s="6" t="s">
        <v>2</v>
      </c>
      <c r="H16" t="s">
        <v>7</v>
      </c>
      <c r="I16" s="6" t="str">
        <f t="shared" si="0"/>
        <v>ok</v>
      </c>
      <c r="J16">
        <f t="shared" si="1"/>
        <v>32</v>
      </c>
      <c r="K16">
        <f t="shared" si="2"/>
        <v>8</v>
      </c>
    </row>
    <row r="17" spans="1:11" x14ac:dyDescent="0.15">
      <c r="A17" t="s">
        <v>47</v>
      </c>
      <c r="B17" s="1">
        <v>42251</v>
      </c>
      <c r="C17">
        <v>379453</v>
      </c>
      <c r="D17" t="s">
        <v>43</v>
      </c>
      <c r="G17" s="6" t="s">
        <v>2</v>
      </c>
      <c r="H17" t="s">
        <v>7</v>
      </c>
      <c r="I17" s="6" t="str">
        <f t="shared" si="0"/>
        <v>ok</v>
      </c>
      <c r="J17">
        <f t="shared" si="1"/>
        <v>36</v>
      </c>
      <c r="K17">
        <f t="shared" si="2"/>
        <v>9</v>
      </c>
    </row>
    <row r="18" spans="1:11" x14ac:dyDescent="0.15">
      <c r="A18" t="s">
        <v>46</v>
      </c>
      <c r="B18" s="1">
        <v>42230</v>
      </c>
      <c r="C18" s="2">
        <v>380170</v>
      </c>
      <c r="D18" s="3" t="s">
        <v>43</v>
      </c>
      <c r="E18" s="8">
        <v>245</v>
      </c>
      <c r="F18" s="5" t="s">
        <v>1</v>
      </c>
      <c r="G18" t="s">
        <v>29</v>
      </c>
      <c r="H18" t="s">
        <v>7</v>
      </c>
      <c r="I18" s="6" t="str">
        <f t="shared" si="0"/>
        <v>ok</v>
      </c>
      <c r="J18">
        <f t="shared" si="1"/>
        <v>33</v>
      </c>
      <c r="K18">
        <f t="shared" si="2"/>
        <v>8</v>
      </c>
    </row>
    <row r="19" spans="1:11" x14ac:dyDescent="0.15">
      <c r="A19" t="s">
        <v>47</v>
      </c>
      <c r="B19" s="1">
        <v>42227</v>
      </c>
      <c r="C19">
        <v>380185</v>
      </c>
      <c r="D19" t="s">
        <v>44</v>
      </c>
      <c r="G19" t="s">
        <v>29</v>
      </c>
      <c r="I19" s="6" t="str">
        <f t="shared" si="0"/>
        <v>not ok</v>
      </c>
      <c r="J19">
        <f t="shared" si="1"/>
        <v>33</v>
      </c>
      <c r="K19">
        <f t="shared" si="2"/>
        <v>8</v>
      </c>
    </row>
    <row r="20" spans="1:11" x14ac:dyDescent="0.15">
      <c r="A20" t="s">
        <v>47</v>
      </c>
      <c r="B20" s="1">
        <v>42233</v>
      </c>
      <c r="C20">
        <v>380251</v>
      </c>
      <c r="D20" t="s">
        <v>42</v>
      </c>
      <c r="G20" t="s">
        <v>29</v>
      </c>
      <c r="I20" s="6" t="str">
        <f t="shared" si="0"/>
        <v>not ok</v>
      </c>
      <c r="J20">
        <f t="shared" si="1"/>
        <v>34</v>
      </c>
      <c r="K20">
        <f t="shared" si="2"/>
        <v>8</v>
      </c>
    </row>
    <row r="21" spans="1:11" x14ac:dyDescent="0.15">
      <c r="A21" t="s">
        <v>46</v>
      </c>
      <c r="B21" s="1">
        <v>42233</v>
      </c>
      <c r="C21" s="2">
        <v>380552</v>
      </c>
      <c r="D21" s="3" t="s">
        <v>43</v>
      </c>
      <c r="E21" s="8">
        <v>140</v>
      </c>
      <c r="F21" s="5" t="s">
        <v>1</v>
      </c>
      <c r="G21" s="6" t="s">
        <v>2</v>
      </c>
      <c r="I21" s="6" t="str">
        <f t="shared" si="0"/>
        <v>not ok</v>
      </c>
      <c r="J21">
        <f t="shared" si="1"/>
        <v>34</v>
      </c>
      <c r="K21">
        <f t="shared" si="2"/>
        <v>8</v>
      </c>
    </row>
    <row r="22" spans="1:11" ht="11.25" customHeight="1" x14ac:dyDescent="0.15">
      <c r="A22" t="s">
        <v>46</v>
      </c>
      <c r="B22" s="1">
        <v>42264</v>
      </c>
      <c r="C22" s="2">
        <v>380552</v>
      </c>
      <c r="D22" s="3" t="s">
        <v>43</v>
      </c>
      <c r="E22" s="8">
        <v>140</v>
      </c>
      <c r="F22" s="5" t="s">
        <v>1</v>
      </c>
      <c r="G22" s="6" t="s">
        <v>2</v>
      </c>
      <c r="I22" s="6" t="str">
        <f t="shared" si="0"/>
        <v>not ok</v>
      </c>
      <c r="J22">
        <f t="shared" si="1"/>
        <v>38</v>
      </c>
      <c r="K22">
        <f t="shared" si="2"/>
        <v>9</v>
      </c>
    </row>
    <row r="23" spans="1:11" ht="11.25" customHeight="1" x14ac:dyDescent="0.15">
      <c r="A23" t="s">
        <v>46</v>
      </c>
      <c r="B23" s="1">
        <v>42228</v>
      </c>
      <c r="C23" s="2">
        <v>380856</v>
      </c>
      <c r="D23" s="3" t="s">
        <v>43</v>
      </c>
      <c r="E23" s="4" t="s">
        <v>21</v>
      </c>
      <c r="F23" s="5" t="s">
        <v>1</v>
      </c>
      <c r="G23" s="6" t="s">
        <v>2</v>
      </c>
      <c r="H23" s="6" t="s">
        <v>7</v>
      </c>
      <c r="I23" s="6" t="str">
        <f t="shared" si="0"/>
        <v>ok</v>
      </c>
      <c r="J23">
        <f t="shared" si="1"/>
        <v>33</v>
      </c>
      <c r="K23">
        <f t="shared" si="2"/>
        <v>8</v>
      </c>
    </row>
    <row r="24" spans="1:11" x14ac:dyDescent="0.15">
      <c r="A24" t="s">
        <v>46</v>
      </c>
      <c r="B24" s="1">
        <v>42230</v>
      </c>
      <c r="C24" s="2">
        <v>380943</v>
      </c>
      <c r="D24" s="3" t="s">
        <v>43</v>
      </c>
      <c r="E24" s="7">
        <v>200</v>
      </c>
      <c r="F24" s="5" t="s">
        <v>1</v>
      </c>
      <c r="G24" t="s">
        <v>29</v>
      </c>
      <c r="H24" t="s">
        <v>7</v>
      </c>
      <c r="I24" s="6" t="str">
        <f t="shared" si="0"/>
        <v>ok</v>
      </c>
      <c r="J24">
        <f t="shared" si="1"/>
        <v>33</v>
      </c>
      <c r="K24">
        <f t="shared" si="2"/>
        <v>8</v>
      </c>
    </row>
    <row r="25" spans="1:11" x14ac:dyDescent="0.15">
      <c r="A25" t="s">
        <v>46</v>
      </c>
      <c r="B25" s="1">
        <v>42229</v>
      </c>
      <c r="C25" s="2">
        <v>381042</v>
      </c>
      <c r="D25" s="3" t="s">
        <v>43</v>
      </c>
      <c r="E25" s="8">
        <v>140</v>
      </c>
      <c r="F25" s="5" t="s">
        <v>1</v>
      </c>
      <c r="G25" s="6" t="s">
        <v>2</v>
      </c>
      <c r="I25" s="6" t="str">
        <f t="shared" si="0"/>
        <v>not ok</v>
      </c>
      <c r="J25">
        <f t="shared" si="1"/>
        <v>33</v>
      </c>
      <c r="K25">
        <f t="shared" si="2"/>
        <v>8</v>
      </c>
    </row>
    <row r="26" spans="1:11" x14ac:dyDescent="0.15">
      <c r="A26" t="s">
        <v>46</v>
      </c>
      <c r="B26" s="1">
        <v>42233</v>
      </c>
      <c r="C26" s="2">
        <v>381426</v>
      </c>
      <c r="D26" s="3" t="s">
        <v>43</v>
      </c>
      <c r="E26" s="8">
        <v>1537</v>
      </c>
      <c r="F26" s="5" t="s">
        <v>1</v>
      </c>
      <c r="G26" s="6" t="s">
        <v>2</v>
      </c>
      <c r="I26" s="6" t="str">
        <f t="shared" si="0"/>
        <v>not ok</v>
      </c>
      <c r="J26">
        <f t="shared" si="1"/>
        <v>34</v>
      </c>
      <c r="K26">
        <f t="shared" si="2"/>
        <v>8</v>
      </c>
    </row>
    <row r="27" spans="1:11" x14ac:dyDescent="0.15">
      <c r="A27" t="s">
        <v>46</v>
      </c>
      <c r="B27" s="1">
        <v>42229</v>
      </c>
      <c r="C27" s="2">
        <v>381429</v>
      </c>
      <c r="D27" s="3" t="s">
        <v>43</v>
      </c>
      <c r="E27" s="4" t="s">
        <v>26</v>
      </c>
      <c r="F27" s="5" t="s">
        <v>1</v>
      </c>
      <c r="G27" s="6" t="s">
        <v>2</v>
      </c>
      <c r="I27" s="6" t="str">
        <f t="shared" si="0"/>
        <v>not ok</v>
      </c>
      <c r="J27">
        <f t="shared" si="1"/>
        <v>33</v>
      </c>
      <c r="K27">
        <f t="shared" si="2"/>
        <v>8</v>
      </c>
    </row>
    <row r="28" spans="1:11" x14ac:dyDescent="0.15">
      <c r="A28" t="s">
        <v>47</v>
      </c>
      <c r="B28" s="1">
        <v>42233</v>
      </c>
      <c r="C28">
        <v>381443</v>
      </c>
      <c r="D28" t="s">
        <v>44</v>
      </c>
      <c r="G28" t="s">
        <v>29</v>
      </c>
      <c r="H28" t="s">
        <v>7</v>
      </c>
      <c r="I28" s="6" t="str">
        <f t="shared" si="0"/>
        <v>ok</v>
      </c>
      <c r="J28">
        <f t="shared" si="1"/>
        <v>34</v>
      </c>
      <c r="K28">
        <f t="shared" si="2"/>
        <v>8</v>
      </c>
    </row>
    <row r="29" spans="1:11" x14ac:dyDescent="0.15">
      <c r="A29" t="s">
        <v>47</v>
      </c>
      <c r="B29" s="1">
        <v>42220</v>
      </c>
      <c r="C29">
        <v>381760</v>
      </c>
      <c r="D29" t="s">
        <v>43</v>
      </c>
      <c r="G29" s="6" t="s">
        <v>2</v>
      </c>
      <c r="H29" t="s">
        <v>57</v>
      </c>
      <c r="I29" s="6" t="str">
        <f t="shared" si="0"/>
        <v>not ok</v>
      </c>
      <c r="J29">
        <f t="shared" si="1"/>
        <v>32</v>
      </c>
      <c r="K29">
        <f t="shared" si="2"/>
        <v>8</v>
      </c>
    </row>
    <row r="30" spans="1:11" x14ac:dyDescent="0.15">
      <c r="A30" t="s">
        <v>47</v>
      </c>
      <c r="B30" s="1">
        <v>42221</v>
      </c>
      <c r="C30" s="22">
        <v>381760</v>
      </c>
      <c r="D30" t="s">
        <v>44</v>
      </c>
      <c r="G30" s="6" t="s">
        <v>2</v>
      </c>
      <c r="I30" s="6" t="str">
        <f t="shared" si="0"/>
        <v>not ok</v>
      </c>
      <c r="J30">
        <f t="shared" si="1"/>
        <v>32</v>
      </c>
      <c r="K30">
        <f t="shared" si="2"/>
        <v>8</v>
      </c>
    </row>
    <row r="31" spans="1:11" x14ac:dyDescent="0.15">
      <c r="A31" t="s">
        <v>47</v>
      </c>
      <c r="B31" s="1">
        <v>42251</v>
      </c>
      <c r="C31">
        <v>381760</v>
      </c>
      <c r="D31" t="s">
        <v>43</v>
      </c>
      <c r="G31" s="6" t="s">
        <v>2</v>
      </c>
      <c r="H31" t="s">
        <v>57</v>
      </c>
      <c r="I31" s="6" t="str">
        <f t="shared" si="0"/>
        <v>not ok</v>
      </c>
      <c r="J31">
        <f t="shared" si="1"/>
        <v>36</v>
      </c>
      <c r="K31">
        <f t="shared" si="2"/>
        <v>9</v>
      </c>
    </row>
    <row r="32" spans="1:11" x14ac:dyDescent="0.15">
      <c r="A32" t="s">
        <v>46</v>
      </c>
      <c r="B32" s="1">
        <v>42230</v>
      </c>
      <c r="C32" s="2">
        <v>381889</v>
      </c>
      <c r="D32" s="3" t="s">
        <v>43</v>
      </c>
      <c r="E32" s="8">
        <v>15</v>
      </c>
      <c r="F32" s="5" t="s">
        <v>1</v>
      </c>
      <c r="G32" t="s">
        <v>29</v>
      </c>
      <c r="H32" t="s">
        <v>7</v>
      </c>
      <c r="I32" s="6" t="str">
        <f t="shared" si="0"/>
        <v>ok</v>
      </c>
      <c r="J32">
        <f t="shared" si="1"/>
        <v>33</v>
      </c>
      <c r="K32">
        <f t="shared" si="2"/>
        <v>8</v>
      </c>
    </row>
    <row r="33" spans="1:11" x14ac:dyDescent="0.15">
      <c r="A33" t="s">
        <v>47</v>
      </c>
      <c r="B33" s="1">
        <v>42228</v>
      </c>
      <c r="C33">
        <v>382099</v>
      </c>
      <c r="D33" t="s">
        <v>44</v>
      </c>
      <c r="G33" t="s">
        <v>29</v>
      </c>
      <c r="I33" s="6" t="str">
        <f t="shared" si="0"/>
        <v>not ok</v>
      </c>
      <c r="J33">
        <f t="shared" si="1"/>
        <v>33</v>
      </c>
      <c r="K33">
        <f t="shared" si="2"/>
        <v>8</v>
      </c>
    </row>
    <row r="34" spans="1:11" x14ac:dyDescent="0.15">
      <c r="A34" t="s">
        <v>47</v>
      </c>
      <c r="B34" s="1">
        <v>42223</v>
      </c>
      <c r="C34">
        <v>382296</v>
      </c>
      <c r="D34" t="s">
        <v>44</v>
      </c>
      <c r="G34" s="6" t="s">
        <v>2</v>
      </c>
      <c r="I34" s="6" t="str">
        <f t="shared" si="0"/>
        <v>not ok</v>
      </c>
      <c r="J34">
        <f t="shared" si="1"/>
        <v>32</v>
      </c>
      <c r="K34">
        <f t="shared" si="2"/>
        <v>8</v>
      </c>
    </row>
    <row r="35" spans="1:11" x14ac:dyDescent="0.15">
      <c r="A35" t="s">
        <v>47</v>
      </c>
      <c r="B35" s="1">
        <v>42221</v>
      </c>
      <c r="C35" s="22">
        <v>382297</v>
      </c>
      <c r="D35" t="s">
        <v>42</v>
      </c>
      <c r="G35" s="6" t="s">
        <v>2</v>
      </c>
      <c r="I35" s="6" t="str">
        <f t="shared" si="0"/>
        <v>not ok</v>
      </c>
      <c r="J35">
        <f t="shared" si="1"/>
        <v>32</v>
      </c>
      <c r="K35">
        <f t="shared" si="2"/>
        <v>8</v>
      </c>
    </row>
    <row r="36" spans="1:11" x14ac:dyDescent="0.15">
      <c r="A36" t="s">
        <v>47</v>
      </c>
      <c r="B36" s="1">
        <v>42220</v>
      </c>
      <c r="C36">
        <v>382380</v>
      </c>
      <c r="D36" t="s">
        <v>43</v>
      </c>
      <c r="G36" s="6" t="s">
        <v>2</v>
      </c>
      <c r="H36" t="s">
        <v>7</v>
      </c>
      <c r="I36" s="6" t="str">
        <f t="shared" si="0"/>
        <v>ok</v>
      </c>
      <c r="J36">
        <f t="shared" si="1"/>
        <v>32</v>
      </c>
      <c r="K36">
        <f t="shared" si="2"/>
        <v>8</v>
      </c>
    </row>
    <row r="37" spans="1:11" x14ac:dyDescent="0.15">
      <c r="A37" t="s">
        <v>47</v>
      </c>
      <c r="B37" s="1">
        <v>42251</v>
      </c>
      <c r="C37">
        <v>382380</v>
      </c>
      <c r="D37" t="s">
        <v>43</v>
      </c>
      <c r="G37" s="6" t="s">
        <v>2</v>
      </c>
      <c r="H37" t="s">
        <v>7</v>
      </c>
      <c r="I37" s="6" t="str">
        <f t="shared" si="0"/>
        <v>ok</v>
      </c>
      <c r="J37">
        <f t="shared" si="1"/>
        <v>36</v>
      </c>
      <c r="K37">
        <f t="shared" si="2"/>
        <v>9</v>
      </c>
    </row>
    <row r="38" spans="1:11" x14ac:dyDescent="0.15">
      <c r="A38" t="s">
        <v>47</v>
      </c>
      <c r="B38" s="1">
        <v>42220</v>
      </c>
      <c r="C38">
        <v>382649</v>
      </c>
      <c r="D38" t="s">
        <v>42</v>
      </c>
      <c r="G38" s="6" t="s">
        <v>2</v>
      </c>
      <c r="I38" s="6" t="str">
        <f t="shared" si="0"/>
        <v>not ok</v>
      </c>
      <c r="J38">
        <f t="shared" si="1"/>
        <v>32</v>
      </c>
      <c r="K38">
        <f t="shared" si="2"/>
        <v>8</v>
      </c>
    </row>
    <row r="39" spans="1:11" x14ac:dyDescent="0.15">
      <c r="A39" t="s">
        <v>47</v>
      </c>
      <c r="B39" s="1">
        <v>42251</v>
      </c>
      <c r="C39">
        <v>382649</v>
      </c>
      <c r="D39" t="s">
        <v>42</v>
      </c>
      <c r="G39" s="6" t="s">
        <v>2</v>
      </c>
      <c r="I39" s="6" t="str">
        <f t="shared" si="0"/>
        <v>not ok</v>
      </c>
      <c r="J39">
        <f t="shared" si="1"/>
        <v>36</v>
      </c>
      <c r="K39">
        <f t="shared" si="2"/>
        <v>9</v>
      </c>
    </row>
    <row r="40" spans="1:11" ht="12.75" x14ac:dyDescent="0.15">
      <c r="A40" t="s">
        <v>46</v>
      </c>
      <c r="B40" s="11">
        <v>42226</v>
      </c>
      <c r="C40" s="12">
        <v>382977</v>
      </c>
      <c r="D40" s="13" t="s">
        <v>43</v>
      </c>
      <c r="E40" s="12">
        <v>400</v>
      </c>
      <c r="F40" s="13" t="s">
        <v>1</v>
      </c>
      <c r="G40" s="13" t="s">
        <v>2</v>
      </c>
      <c r="H40" s="17" t="s">
        <v>7</v>
      </c>
      <c r="I40" s="6" t="str">
        <f t="shared" si="0"/>
        <v>ok</v>
      </c>
      <c r="J40">
        <f t="shared" si="1"/>
        <v>33</v>
      </c>
      <c r="K40">
        <f t="shared" si="2"/>
        <v>8</v>
      </c>
    </row>
    <row r="41" spans="1:11" x14ac:dyDescent="0.15">
      <c r="A41" t="s">
        <v>47</v>
      </c>
      <c r="B41" s="1">
        <v>42226</v>
      </c>
      <c r="C41">
        <v>383037</v>
      </c>
      <c r="D41" t="s">
        <v>42</v>
      </c>
      <c r="G41" s="6" t="s">
        <v>2</v>
      </c>
      <c r="I41" s="6" t="str">
        <f t="shared" si="0"/>
        <v>not ok</v>
      </c>
      <c r="J41">
        <f t="shared" si="1"/>
        <v>33</v>
      </c>
      <c r="K41">
        <f t="shared" si="2"/>
        <v>8</v>
      </c>
    </row>
    <row r="42" spans="1:11" x14ac:dyDescent="0.15">
      <c r="A42" t="s">
        <v>47</v>
      </c>
      <c r="B42" s="1">
        <v>42228</v>
      </c>
      <c r="C42">
        <v>383127</v>
      </c>
      <c r="D42" t="s">
        <v>44</v>
      </c>
      <c r="G42" t="s">
        <v>29</v>
      </c>
      <c r="I42" s="6" t="str">
        <f t="shared" si="0"/>
        <v>not ok</v>
      </c>
      <c r="J42">
        <f t="shared" si="1"/>
        <v>33</v>
      </c>
      <c r="K42">
        <f t="shared" si="2"/>
        <v>8</v>
      </c>
    </row>
    <row r="43" spans="1:11" x14ac:dyDescent="0.15">
      <c r="A43" t="s">
        <v>47</v>
      </c>
      <c r="B43" s="1">
        <v>42233</v>
      </c>
      <c r="C43">
        <v>383167</v>
      </c>
      <c r="D43" t="s">
        <v>43</v>
      </c>
      <c r="G43" t="s">
        <v>29</v>
      </c>
      <c r="I43" s="6" t="str">
        <f t="shared" si="0"/>
        <v>not ok</v>
      </c>
      <c r="J43">
        <f t="shared" si="1"/>
        <v>34</v>
      </c>
      <c r="K43">
        <f t="shared" si="2"/>
        <v>8</v>
      </c>
    </row>
    <row r="44" spans="1:11" x14ac:dyDescent="0.15">
      <c r="A44" t="s">
        <v>46</v>
      </c>
      <c r="B44" s="1">
        <v>42228</v>
      </c>
      <c r="C44" s="2">
        <v>383236</v>
      </c>
      <c r="D44" s="3" t="s">
        <v>43</v>
      </c>
      <c r="E44" s="8">
        <v>262</v>
      </c>
      <c r="F44" s="5" t="s">
        <v>1</v>
      </c>
      <c r="G44" s="6" t="s">
        <v>2</v>
      </c>
      <c r="H44" s="6" t="s">
        <v>7</v>
      </c>
      <c r="I44" s="6" t="str">
        <f t="shared" si="0"/>
        <v>ok</v>
      </c>
      <c r="J44">
        <f t="shared" si="1"/>
        <v>33</v>
      </c>
      <c r="K44">
        <f t="shared" si="2"/>
        <v>8</v>
      </c>
    </row>
    <row r="45" spans="1:11" x14ac:dyDescent="0.15">
      <c r="A45" t="s">
        <v>46</v>
      </c>
      <c r="B45" s="1">
        <v>42233</v>
      </c>
      <c r="C45" s="2">
        <v>383236</v>
      </c>
      <c r="D45" s="3" t="s">
        <v>43</v>
      </c>
      <c r="E45" s="8">
        <v>262</v>
      </c>
      <c r="F45" s="5" t="s">
        <v>1</v>
      </c>
      <c r="G45" s="6" t="s">
        <v>2</v>
      </c>
      <c r="I45" s="6" t="str">
        <f t="shared" si="0"/>
        <v>not ok</v>
      </c>
      <c r="J45">
        <f t="shared" si="1"/>
        <v>34</v>
      </c>
      <c r="K45">
        <f t="shared" si="2"/>
        <v>8</v>
      </c>
    </row>
    <row r="46" spans="1:11" x14ac:dyDescent="0.15">
      <c r="A46" t="s">
        <v>46</v>
      </c>
      <c r="B46" s="1">
        <v>42230</v>
      </c>
      <c r="C46" s="2">
        <v>383242</v>
      </c>
      <c r="D46" s="3" t="s">
        <v>43</v>
      </c>
      <c r="E46" s="4" t="s">
        <v>30</v>
      </c>
      <c r="F46" s="5" t="s">
        <v>1</v>
      </c>
      <c r="G46" t="s">
        <v>29</v>
      </c>
      <c r="H46" t="s">
        <v>7</v>
      </c>
      <c r="I46" s="6" t="str">
        <f t="shared" si="0"/>
        <v>ok</v>
      </c>
      <c r="J46">
        <f t="shared" si="1"/>
        <v>33</v>
      </c>
      <c r="K46">
        <f t="shared" si="2"/>
        <v>8</v>
      </c>
    </row>
    <row r="47" spans="1:11" x14ac:dyDescent="0.15">
      <c r="A47" t="s">
        <v>47</v>
      </c>
      <c r="B47" s="1">
        <v>42220</v>
      </c>
      <c r="C47">
        <v>383355</v>
      </c>
      <c r="D47" t="s">
        <v>43</v>
      </c>
      <c r="G47" s="6" t="s">
        <v>2</v>
      </c>
      <c r="H47" t="s">
        <v>7</v>
      </c>
      <c r="I47" s="6" t="str">
        <f t="shared" si="0"/>
        <v>ok</v>
      </c>
      <c r="J47">
        <f t="shared" si="1"/>
        <v>32</v>
      </c>
      <c r="K47">
        <f t="shared" si="2"/>
        <v>8</v>
      </c>
    </row>
    <row r="48" spans="1:11" x14ac:dyDescent="0.15">
      <c r="A48" t="s">
        <v>47</v>
      </c>
      <c r="B48" s="1">
        <v>42251</v>
      </c>
      <c r="C48">
        <v>383355</v>
      </c>
      <c r="D48" t="s">
        <v>43</v>
      </c>
      <c r="G48" s="6" t="s">
        <v>2</v>
      </c>
      <c r="H48" t="s">
        <v>7</v>
      </c>
      <c r="I48" s="6" t="str">
        <f t="shared" si="0"/>
        <v>ok</v>
      </c>
      <c r="J48">
        <f t="shared" si="1"/>
        <v>36</v>
      </c>
      <c r="K48">
        <f t="shared" si="2"/>
        <v>9</v>
      </c>
    </row>
    <row r="49" spans="1:11" x14ac:dyDescent="0.15">
      <c r="A49" t="s">
        <v>47</v>
      </c>
      <c r="B49" s="1">
        <v>42220</v>
      </c>
      <c r="C49">
        <v>383387</v>
      </c>
      <c r="D49" t="s">
        <v>42</v>
      </c>
      <c r="G49" s="6" t="s">
        <v>2</v>
      </c>
      <c r="I49" s="6" t="str">
        <f t="shared" si="0"/>
        <v>not ok</v>
      </c>
      <c r="J49">
        <f t="shared" si="1"/>
        <v>32</v>
      </c>
      <c r="K49">
        <f t="shared" si="2"/>
        <v>8</v>
      </c>
    </row>
    <row r="50" spans="1:11" x14ac:dyDescent="0.15">
      <c r="A50" t="s">
        <v>47</v>
      </c>
      <c r="B50" s="1">
        <v>42233</v>
      </c>
      <c r="C50">
        <v>383387</v>
      </c>
      <c r="D50" t="s">
        <v>43</v>
      </c>
      <c r="G50" t="s">
        <v>29</v>
      </c>
      <c r="H50" t="s">
        <v>7</v>
      </c>
      <c r="I50" s="6" t="str">
        <f t="shared" si="0"/>
        <v>ok</v>
      </c>
      <c r="J50">
        <f t="shared" si="1"/>
        <v>34</v>
      </c>
      <c r="K50">
        <f t="shared" si="2"/>
        <v>8</v>
      </c>
    </row>
    <row r="51" spans="1:11" x14ac:dyDescent="0.15">
      <c r="A51" t="s">
        <v>47</v>
      </c>
      <c r="B51" s="1">
        <v>42251</v>
      </c>
      <c r="C51">
        <v>383387</v>
      </c>
      <c r="D51" t="s">
        <v>42</v>
      </c>
      <c r="G51" s="6" t="s">
        <v>2</v>
      </c>
      <c r="I51" s="6" t="str">
        <f t="shared" si="0"/>
        <v>not ok</v>
      </c>
      <c r="J51">
        <f t="shared" si="1"/>
        <v>36</v>
      </c>
      <c r="K51">
        <f t="shared" si="2"/>
        <v>9</v>
      </c>
    </row>
    <row r="52" spans="1:11" x14ac:dyDescent="0.15">
      <c r="A52" t="s">
        <v>47</v>
      </c>
      <c r="B52" s="1">
        <v>42221</v>
      </c>
      <c r="C52">
        <v>383599</v>
      </c>
      <c r="D52" t="s">
        <v>44</v>
      </c>
      <c r="G52" s="6" t="s">
        <v>2</v>
      </c>
      <c r="I52" s="6" t="str">
        <f t="shared" si="0"/>
        <v>not ok</v>
      </c>
      <c r="J52">
        <f t="shared" si="1"/>
        <v>32</v>
      </c>
      <c r="K52">
        <f t="shared" si="2"/>
        <v>8</v>
      </c>
    </row>
    <row r="53" spans="1:11" x14ac:dyDescent="0.15">
      <c r="A53" t="s">
        <v>47</v>
      </c>
      <c r="B53" s="1">
        <v>42226</v>
      </c>
      <c r="C53">
        <v>383599</v>
      </c>
      <c r="D53" t="s">
        <v>44</v>
      </c>
      <c r="G53" s="6" t="s">
        <v>2</v>
      </c>
      <c r="I53" s="6" t="str">
        <f t="shared" si="0"/>
        <v>not ok</v>
      </c>
      <c r="J53">
        <f t="shared" si="1"/>
        <v>33</v>
      </c>
      <c r="K53">
        <f t="shared" si="2"/>
        <v>8</v>
      </c>
    </row>
    <row r="54" spans="1:11" x14ac:dyDescent="0.15">
      <c r="A54" t="s">
        <v>46</v>
      </c>
      <c r="B54" s="1">
        <v>42233</v>
      </c>
      <c r="C54" s="2">
        <v>383633</v>
      </c>
      <c r="D54" s="3" t="s">
        <v>43</v>
      </c>
      <c r="E54" s="4" t="s">
        <v>31</v>
      </c>
      <c r="F54" s="5" t="s">
        <v>1</v>
      </c>
      <c r="G54" s="6" t="s">
        <v>2</v>
      </c>
      <c r="I54" s="6" t="str">
        <f t="shared" si="0"/>
        <v>not ok</v>
      </c>
      <c r="J54">
        <f t="shared" si="1"/>
        <v>34</v>
      </c>
      <c r="K54">
        <f t="shared" si="2"/>
        <v>8</v>
      </c>
    </row>
    <row r="55" spans="1:11" ht="15.75" x14ac:dyDescent="0.2">
      <c r="A55" t="s">
        <v>46</v>
      </c>
      <c r="B55" s="11">
        <v>42226</v>
      </c>
      <c r="C55" s="18">
        <v>383719</v>
      </c>
      <c r="D55" s="10" t="s">
        <v>43</v>
      </c>
      <c r="E55" s="19">
        <v>750</v>
      </c>
      <c r="F55" s="20" t="s">
        <v>1</v>
      </c>
      <c r="G55" s="13" t="s">
        <v>2</v>
      </c>
      <c r="H55" s="23" t="s">
        <v>81</v>
      </c>
      <c r="I55" s="6" t="str">
        <f t="shared" si="0"/>
        <v>not ok</v>
      </c>
      <c r="J55">
        <f t="shared" si="1"/>
        <v>33</v>
      </c>
      <c r="K55">
        <f t="shared" si="2"/>
        <v>8</v>
      </c>
    </row>
    <row r="56" spans="1:11" x14ac:dyDescent="0.15">
      <c r="A56" t="s">
        <v>46</v>
      </c>
      <c r="B56" s="1">
        <v>42229</v>
      </c>
      <c r="C56" s="2">
        <v>383719</v>
      </c>
      <c r="D56" s="3" t="s">
        <v>43</v>
      </c>
      <c r="E56" s="7">
        <v>750</v>
      </c>
      <c r="F56" s="5" t="s">
        <v>1</v>
      </c>
      <c r="G56" s="6" t="s">
        <v>2</v>
      </c>
      <c r="I56" s="6" t="str">
        <f t="shared" si="0"/>
        <v>not ok</v>
      </c>
      <c r="J56">
        <f t="shared" si="1"/>
        <v>33</v>
      </c>
      <c r="K56">
        <f t="shared" si="2"/>
        <v>8</v>
      </c>
    </row>
    <row r="57" spans="1:11" ht="15.75" x14ac:dyDescent="0.2">
      <c r="A57" t="s">
        <v>46</v>
      </c>
      <c r="B57" s="11">
        <v>42223</v>
      </c>
      <c r="C57" s="12">
        <v>383728</v>
      </c>
      <c r="D57" s="13" t="s">
        <v>43</v>
      </c>
      <c r="E57" s="15">
        <v>725</v>
      </c>
      <c r="F57" s="13" t="s">
        <v>1</v>
      </c>
      <c r="G57" s="13" t="s">
        <v>2</v>
      </c>
      <c r="H57" s="23" t="s">
        <v>80</v>
      </c>
      <c r="I57" s="6" t="str">
        <f t="shared" si="0"/>
        <v>not ok</v>
      </c>
      <c r="J57">
        <f t="shared" si="1"/>
        <v>32</v>
      </c>
      <c r="K57">
        <f t="shared" si="2"/>
        <v>8</v>
      </c>
    </row>
    <row r="58" spans="1:11" x14ac:dyDescent="0.15">
      <c r="A58" t="s">
        <v>46</v>
      </c>
      <c r="B58" s="1">
        <v>42228</v>
      </c>
      <c r="C58" s="2">
        <v>383728</v>
      </c>
      <c r="D58" s="3" t="s">
        <v>43</v>
      </c>
      <c r="E58" s="8"/>
      <c r="F58" s="5" t="s">
        <v>1</v>
      </c>
      <c r="G58" s="6" t="s">
        <v>2</v>
      </c>
      <c r="H58" s="6" t="s">
        <v>7</v>
      </c>
      <c r="I58" s="6" t="str">
        <f t="shared" si="0"/>
        <v>ok</v>
      </c>
      <c r="J58">
        <f t="shared" si="1"/>
        <v>33</v>
      </c>
      <c r="K58">
        <f t="shared" si="2"/>
        <v>8</v>
      </c>
    </row>
    <row r="59" spans="1:11" x14ac:dyDescent="0.15">
      <c r="A59" t="s">
        <v>47</v>
      </c>
      <c r="B59" s="1">
        <v>42220</v>
      </c>
      <c r="C59">
        <v>383728</v>
      </c>
      <c r="D59" t="s">
        <v>43</v>
      </c>
      <c r="G59" s="6" t="s">
        <v>2</v>
      </c>
      <c r="H59" t="s">
        <v>7</v>
      </c>
      <c r="I59" s="6" t="str">
        <f t="shared" si="0"/>
        <v>ok</v>
      </c>
      <c r="J59">
        <f t="shared" si="1"/>
        <v>32</v>
      </c>
      <c r="K59">
        <f t="shared" si="2"/>
        <v>8</v>
      </c>
    </row>
    <row r="60" spans="1:11" x14ac:dyDescent="0.15">
      <c r="A60" t="s">
        <v>47</v>
      </c>
      <c r="B60" s="1">
        <v>42251</v>
      </c>
      <c r="C60">
        <v>383728</v>
      </c>
      <c r="D60" t="s">
        <v>43</v>
      </c>
      <c r="G60" s="6" t="s">
        <v>2</v>
      </c>
      <c r="H60" t="s">
        <v>7</v>
      </c>
      <c r="I60" s="6" t="str">
        <f t="shared" si="0"/>
        <v>ok</v>
      </c>
      <c r="J60">
        <f t="shared" si="1"/>
        <v>36</v>
      </c>
      <c r="K60">
        <f t="shared" si="2"/>
        <v>9</v>
      </c>
    </row>
    <row r="61" spans="1:11" x14ac:dyDescent="0.15">
      <c r="A61" t="s">
        <v>47</v>
      </c>
      <c r="B61" s="1">
        <v>42221</v>
      </c>
      <c r="C61">
        <v>383764</v>
      </c>
      <c r="D61" t="s">
        <v>43</v>
      </c>
      <c r="G61" s="6" t="s">
        <v>2</v>
      </c>
      <c r="H61" t="s">
        <v>83</v>
      </c>
      <c r="I61" s="6" t="str">
        <f t="shared" si="0"/>
        <v>ok</v>
      </c>
      <c r="J61">
        <f t="shared" si="1"/>
        <v>32</v>
      </c>
      <c r="K61">
        <f t="shared" si="2"/>
        <v>8</v>
      </c>
    </row>
    <row r="62" spans="1:11" x14ac:dyDescent="0.15">
      <c r="A62" t="s">
        <v>46</v>
      </c>
      <c r="B62" s="11">
        <v>42223</v>
      </c>
      <c r="C62" s="12">
        <v>383766</v>
      </c>
      <c r="D62" s="13" t="s">
        <v>43</v>
      </c>
      <c r="E62" s="15">
        <v>180</v>
      </c>
      <c r="F62" s="13" t="s">
        <v>1</v>
      </c>
      <c r="G62" s="13" t="s">
        <v>2</v>
      </c>
      <c r="H62" s="6" t="s">
        <v>7</v>
      </c>
      <c r="I62" s="6" t="str">
        <f t="shared" si="0"/>
        <v>ok</v>
      </c>
      <c r="J62">
        <f t="shared" si="1"/>
        <v>32</v>
      </c>
      <c r="K62">
        <f t="shared" si="2"/>
        <v>8</v>
      </c>
    </row>
    <row r="63" spans="1:11" x14ac:dyDescent="0.15">
      <c r="A63" t="s">
        <v>47</v>
      </c>
      <c r="B63" s="1">
        <v>42226</v>
      </c>
      <c r="C63">
        <v>383766</v>
      </c>
      <c r="D63" t="s">
        <v>44</v>
      </c>
      <c r="G63" s="6" t="s">
        <v>2</v>
      </c>
      <c r="I63" s="6" t="str">
        <f t="shared" si="0"/>
        <v>not ok</v>
      </c>
      <c r="J63">
        <f t="shared" si="1"/>
        <v>33</v>
      </c>
      <c r="K63">
        <f t="shared" si="2"/>
        <v>8</v>
      </c>
    </row>
    <row r="64" spans="1:11" ht="12.75" x14ac:dyDescent="0.15">
      <c r="A64" t="s">
        <v>46</v>
      </c>
      <c r="B64" s="11">
        <v>42226</v>
      </c>
      <c r="C64" s="12">
        <v>383767</v>
      </c>
      <c r="D64" s="13" t="s">
        <v>43</v>
      </c>
      <c r="E64" s="12" t="s">
        <v>15</v>
      </c>
      <c r="F64" s="13" t="s">
        <v>1</v>
      </c>
      <c r="G64" s="13" t="s">
        <v>2</v>
      </c>
      <c r="H64" s="17" t="s">
        <v>7</v>
      </c>
      <c r="I64" s="6" t="str">
        <f t="shared" si="0"/>
        <v>ok</v>
      </c>
      <c r="J64">
        <f t="shared" si="1"/>
        <v>33</v>
      </c>
      <c r="K64">
        <f t="shared" si="2"/>
        <v>8</v>
      </c>
    </row>
    <row r="65" spans="1:11" x14ac:dyDescent="0.15">
      <c r="A65" t="s">
        <v>46</v>
      </c>
      <c r="B65" s="1">
        <v>42228</v>
      </c>
      <c r="C65" s="2">
        <v>383767</v>
      </c>
      <c r="D65" s="3" t="s">
        <v>43</v>
      </c>
      <c r="E65" s="21" t="s">
        <v>22</v>
      </c>
      <c r="F65" s="5" t="s">
        <v>1</v>
      </c>
      <c r="G65" s="6" t="s">
        <v>2</v>
      </c>
      <c r="H65" s="6" t="s">
        <v>7</v>
      </c>
      <c r="I65" s="6" t="str">
        <f t="shared" si="0"/>
        <v>ok</v>
      </c>
      <c r="J65">
        <f t="shared" si="1"/>
        <v>33</v>
      </c>
      <c r="K65">
        <f t="shared" si="2"/>
        <v>8</v>
      </c>
    </row>
    <row r="66" spans="1:11" x14ac:dyDescent="0.15">
      <c r="A66" t="s">
        <v>47</v>
      </c>
      <c r="B66" s="1">
        <v>42221</v>
      </c>
      <c r="C66" s="22">
        <v>383768</v>
      </c>
      <c r="D66" t="s">
        <v>42</v>
      </c>
      <c r="G66" s="6" t="s">
        <v>2</v>
      </c>
      <c r="I66" s="6" t="str">
        <f t="shared" ref="I66:I129" si="3">IF(H66 ="ok","ok","not ok")</f>
        <v>not ok</v>
      </c>
      <c r="J66">
        <f t="shared" si="1"/>
        <v>32</v>
      </c>
      <c r="K66">
        <f t="shared" si="2"/>
        <v>8</v>
      </c>
    </row>
    <row r="67" spans="1:11" x14ac:dyDescent="0.15">
      <c r="A67" t="s">
        <v>46</v>
      </c>
      <c r="B67" s="1">
        <v>42233</v>
      </c>
      <c r="C67" s="2">
        <v>383898</v>
      </c>
      <c r="D67" s="3" t="s">
        <v>43</v>
      </c>
      <c r="E67" s="8">
        <v>26</v>
      </c>
      <c r="F67" s="5" t="s">
        <v>1</v>
      </c>
      <c r="G67" s="6" t="s">
        <v>2</v>
      </c>
      <c r="I67" s="6" t="str">
        <f t="shared" si="3"/>
        <v>not ok</v>
      </c>
      <c r="J67">
        <f t="shared" ref="J67:J130" si="4">WEEKNUM(B67,1)</f>
        <v>34</v>
      </c>
      <c r="K67">
        <f t="shared" ref="K67:K130" si="5">MONTH(B67)</f>
        <v>8</v>
      </c>
    </row>
    <row r="68" spans="1:11" x14ac:dyDescent="0.15">
      <c r="A68" t="s">
        <v>46</v>
      </c>
      <c r="B68" s="1">
        <v>42228</v>
      </c>
      <c r="C68" s="2">
        <v>383906</v>
      </c>
      <c r="D68" s="3" t="s">
        <v>43</v>
      </c>
      <c r="E68" s="8">
        <v>525</v>
      </c>
      <c r="F68" s="5" t="s">
        <v>1</v>
      </c>
      <c r="G68" s="6" t="s">
        <v>2</v>
      </c>
      <c r="H68" s="6" t="s">
        <v>3</v>
      </c>
      <c r="I68" s="6" t="str">
        <f t="shared" si="3"/>
        <v>ok</v>
      </c>
      <c r="J68">
        <f t="shared" si="4"/>
        <v>33</v>
      </c>
      <c r="K68">
        <f t="shared" si="5"/>
        <v>8</v>
      </c>
    </row>
    <row r="69" spans="1:11" x14ac:dyDescent="0.15">
      <c r="A69" t="s">
        <v>46</v>
      </c>
      <c r="B69" s="1">
        <v>42227</v>
      </c>
      <c r="C69" s="2">
        <v>383930</v>
      </c>
      <c r="D69" s="3" t="s">
        <v>43</v>
      </c>
      <c r="E69" s="8">
        <v>300</v>
      </c>
      <c r="F69" s="5" t="s">
        <v>1</v>
      </c>
      <c r="G69" s="6" t="s">
        <v>2</v>
      </c>
      <c r="H69" s="6" t="s">
        <v>7</v>
      </c>
      <c r="I69" s="6" t="str">
        <f t="shared" si="3"/>
        <v>ok</v>
      </c>
      <c r="J69">
        <f t="shared" si="4"/>
        <v>33</v>
      </c>
      <c r="K69">
        <f t="shared" si="5"/>
        <v>8</v>
      </c>
    </row>
    <row r="70" spans="1:11" x14ac:dyDescent="0.15">
      <c r="A70" t="s">
        <v>46</v>
      </c>
      <c r="B70" s="11">
        <v>42223</v>
      </c>
      <c r="C70" s="12">
        <v>383965</v>
      </c>
      <c r="D70" s="13" t="s">
        <v>43</v>
      </c>
      <c r="E70" s="15">
        <v>290</v>
      </c>
      <c r="F70" s="13" t="s">
        <v>1</v>
      </c>
      <c r="G70" s="13" t="s">
        <v>2</v>
      </c>
      <c r="H70" s="6" t="s">
        <v>7</v>
      </c>
      <c r="I70" s="6" t="str">
        <f t="shared" si="3"/>
        <v>ok</v>
      </c>
      <c r="J70">
        <f t="shared" si="4"/>
        <v>32</v>
      </c>
      <c r="K70">
        <f t="shared" si="5"/>
        <v>8</v>
      </c>
    </row>
    <row r="71" spans="1:11" x14ac:dyDescent="0.15">
      <c r="A71" t="s">
        <v>47</v>
      </c>
      <c r="B71" s="1">
        <v>42220</v>
      </c>
      <c r="C71">
        <v>384068</v>
      </c>
      <c r="D71" t="s">
        <v>43</v>
      </c>
      <c r="G71" s="6" t="s">
        <v>2</v>
      </c>
      <c r="H71" t="s">
        <v>7</v>
      </c>
      <c r="I71" s="6" t="str">
        <f t="shared" si="3"/>
        <v>ok</v>
      </c>
      <c r="J71">
        <f t="shared" si="4"/>
        <v>32</v>
      </c>
      <c r="K71">
        <f t="shared" si="5"/>
        <v>8</v>
      </c>
    </row>
    <row r="72" spans="1:11" x14ac:dyDescent="0.15">
      <c r="A72" t="s">
        <v>47</v>
      </c>
      <c r="B72" s="1">
        <v>42223</v>
      </c>
      <c r="C72">
        <v>384068</v>
      </c>
      <c r="D72" t="s">
        <v>44</v>
      </c>
      <c r="G72" s="6" t="s">
        <v>2</v>
      </c>
      <c r="I72" s="6" t="str">
        <f t="shared" si="3"/>
        <v>not ok</v>
      </c>
      <c r="J72">
        <f t="shared" si="4"/>
        <v>32</v>
      </c>
      <c r="K72">
        <f t="shared" si="5"/>
        <v>8</v>
      </c>
    </row>
    <row r="73" spans="1:11" x14ac:dyDescent="0.15">
      <c r="A73" t="s">
        <v>47</v>
      </c>
      <c r="B73" s="1">
        <v>42251</v>
      </c>
      <c r="C73">
        <v>384068</v>
      </c>
      <c r="D73" t="s">
        <v>43</v>
      </c>
      <c r="G73" s="6" t="s">
        <v>2</v>
      </c>
      <c r="H73" t="s">
        <v>7</v>
      </c>
      <c r="I73" s="6" t="str">
        <f t="shared" si="3"/>
        <v>ok</v>
      </c>
      <c r="J73">
        <f t="shared" si="4"/>
        <v>36</v>
      </c>
      <c r="K73">
        <f t="shared" si="5"/>
        <v>9</v>
      </c>
    </row>
    <row r="74" spans="1:11" x14ac:dyDescent="0.15">
      <c r="A74" t="s">
        <v>47</v>
      </c>
      <c r="B74" s="1">
        <v>42226</v>
      </c>
      <c r="C74">
        <v>384083</v>
      </c>
      <c r="D74" t="s">
        <v>44</v>
      </c>
      <c r="G74" s="6" t="s">
        <v>2</v>
      </c>
      <c r="I74" s="6" t="str">
        <f t="shared" si="3"/>
        <v>not ok</v>
      </c>
      <c r="J74">
        <f t="shared" si="4"/>
        <v>33</v>
      </c>
      <c r="K74">
        <f t="shared" si="5"/>
        <v>8</v>
      </c>
    </row>
    <row r="75" spans="1:11" x14ac:dyDescent="0.15">
      <c r="A75" t="s">
        <v>46</v>
      </c>
      <c r="B75" s="1">
        <v>42227</v>
      </c>
      <c r="C75" s="2">
        <v>384129</v>
      </c>
      <c r="D75" s="3" t="s">
        <v>43</v>
      </c>
      <c r="E75" s="8">
        <v>250</v>
      </c>
      <c r="F75" s="5" t="s">
        <v>1</v>
      </c>
      <c r="G75" s="6" t="s">
        <v>2</v>
      </c>
      <c r="H75" s="6" t="s">
        <v>17</v>
      </c>
      <c r="I75" s="6" t="str">
        <f t="shared" si="3"/>
        <v>not ok</v>
      </c>
      <c r="J75">
        <f t="shared" si="4"/>
        <v>33</v>
      </c>
      <c r="K75">
        <f t="shared" si="5"/>
        <v>8</v>
      </c>
    </row>
    <row r="76" spans="1:11" x14ac:dyDescent="0.15">
      <c r="A76" t="s">
        <v>47</v>
      </c>
      <c r="B76" s="1">
        <v>42226</v>
      </c>
      <c r="C76">
        <v>384146</v>
      </c>
      <c r="D76" t="s">
        <v>42</v>
      </c>
      <c r="G76" s="6" t="s">
        <v>2</v>
      </c>
      <c r="I76" s="6" t="str">
        <f t="shared" si="3"/>
        <v>not ok</v>
      </c>
      <c r="J76">
        <f t="shared" si="4"/>
        <v>33</v>
      </c>
      <c r="K76">
        <f t="shared" si="5"/>
        <v>8</v>
      </c>
    </row>
    <row r="77" spans="1:11" x14ac:dyDescent="0.15">
      <c r="A77" t="s">
        <v>46</v>
      </c>
      <c r="B77" s="1">
        <v>42220</v>
      </c>
      <c r="C77" s="2">
        <v>384194</v>
      </c>
      <c r="D77" s="3" t="s">
        <v>43</v>
      </c>
      <c r="E77" s="8">
        <v>40</v>
      </c>
      <c r="F77" s="5" t="s">
        <v>1</v>
      </c>
      <c r="G77" s="6" t="s">
        <v>2</v>
      </c>
      <c r="H77" s="6" t="s">
        <v>7</v>
      </c>
      <c r="I77" s="6" t="str">
        <f t="shared" si="3"/>
        <v>ok</v>
      </c>
      <c r="J77">
        <f t="shared" si="4"/>
        <v>32</v>
      </c>
      <c r="K77">
        <f t="shared" si="5"/>
        <v>8</v>
      </c>
    </row>
    <row r="78" spans="1:11" x14ac:dyDescent="0.15">
      <c r="A78" t="s">
        <v>47</v>
      </c>
      <c r="B78" s="1">
        <v>42220</v>
      </c>
      <c r="C78">
        <v>384203</v>
      </c>
      <c r="D78" t="s">
        <v>43</v>
      </c>
      <c r="G78" s="6" t="s">
        <v>2</v>
      </c>
      <c r="H78" t="s">
        <v>48</v>
      </c>
      <c r="I78" s="6" t="str">
        <f t="shared" si="3"/>
        <v>not ok</v>
      </c>
      <c r="J78">
        <f t="shared" si="4"/>
        <v>32</v>
      </c>
      <c r="K78">
        <f t="shared" si="5"/>
        <v>8</v>
      </c>
    </row>
    <row r="79" spans="1:11" x14ac:dyDescent="0.15">
      <c r="A79" t="s">
        <v>47</v>
      </c>
      <c r="B79" s="1">
        <v>42251</v>
      </c>
      <c r="C79">
        <v>384203</v>
      </c>
      <c r="D79" t="s">
        <v>43</v>
      </c>
      <c r="G79" s="6" t="s">
        <v>2</v>
      </c>
      <c r="H79" t="s">
        <v>48</v>
      </c>
      <c r="I79" s="6" t="str">
        <f t="shared" si="3"/>
        <v>not ok</v>
      </c>
      <c r="J79">
        <f t="shared" si="4"/>
        <v>36</v>
      </c>
      <c r="K79">
        <f t="shared" si="5"/>
        <v>9</v>
      </c>
    </row>
    <row r="80" spans="1:11" ht="12.75" x14ac:dyDescent="0.15">
      <c r="A80" t="s">
        <v>46</v>
      </c>
      <c r="B80" s="11">
        <v>42226</v>
      </c>
      <c r="C80" s="12">
        <v>384215</v>
      </c>
      <c r="D80" s="13" t="s">
        <v>43</v>
      </c>
      <c r="E80" s="15">
        <v>179</v>
      </c>
      <c r="F80" s="13" t="s">
        <v>1</v>
      </c>
      <c r="G80" s="13" t="s">
        <v>2</v>
      </c>
      <c r="H80" s="17" t="s">
        <v>7</v>
      </c>
      <c r="I80" s="6" t="str">
        <f t="shared" si="3"/>
        <v>ok</v>
      </c>
      <c r="J80">
        <f t="shared" si="4"/>
        <v>33</v>
      </c>
      <c r="K80">
        <f t="shared" si="5"/>
        <v>8</v>
      </c>
    </row>
    <row r="81" spans="1:11" ht="12.75" x14ac:dyDescent="0.15">
      <c r="A81" t="s">
        <v>46</v>
      </c>
      <c r="B81" s="11">
        <v>42226</v>
      </c>
      <c r="C81" s="12">
        <v>384222</v>
      </c>
      <c r="D81" s="13" t="s">
        <v>43</v>
      </c>
      <c r="E81" s="15">
        <v>170</v>
      </c>
      <c r="F81" s="13" t="s">
        <v>1</v>
      </c>
      <c r="G81" s="13" t="s">
        <v>2</v>
      </c>
      <c r="H81" s="17" t="s">
        <v>7</v>
      </c>
      <c r="I81" s="6" t="str">
        <f t="shared" si="3"/>
        <v>ok</v>
      </c>
      <c r="J81">
        <f t="shared" si="4"/>
        <v>33</v>
      </c>
      <c r="K81">
        <f t="shared" si="5"/>
        <v>8</v>
      </c>
    </row>
    <row r="82" spans="1:11" x14ac:dyDescent="0.15">
      <c r="A82" t="s">
        <v>46</v>
      </c>
      <c r="B82" s="1">
        <v>42219</v>
      </c>
      <c r="C82" s="2">
        <v>384226</v>
      </c>
      <c r="D82" s="3" t="s">
        <v>43</v>
      </c>
      <c r="E82" s="4" t="s">
        <v>0</v>
      </c>
      <c r="F82" s="5" t="s">
        <v>1</v>
      </c>
      <c r="G82" s="6" t="s">
        <v>2</v>
      </c>
      <c r="H82" s="6" t="s">
        <v>3</v>
      </c>
      <c r="I82" s="6" t="str">
        <f t="shared" si="3"/>
        <v>ok</v>
      </c>
      <c r="J82">
        <f t="shared" si="4"/>
        <v>32</v>
      </c>
      <c r="K82">
        <f t="shared" si="5"/>
        <v>8</v>
      </c>
    </row>
    <row r="83" spans="1:11" x14ac:dyDescent="0.15">
      <c r="A83" t="s">
        <v>47</v>
      </c>
      <c r="B83" s="1">
        <v>42220</v>
      </c>
      <c r="C83">
        <v>384268</v>
      </c>
      <c r="D83" t="s">
        <v>43</v>
      </c>
      <c r="G83" s="6" t="s">
        <v>2</v>
      </c>
      <c r="H83" t="s">
        <v>49</v>
      </c>
      <c r="I83" s="6" t="str">
        <f t="shared" si="3"/>
        <v>not ok</v>
      </c>
      <c r="J83">
        <f t="shared" si="4"/>
        <v>32</v>
      </c>
      <c r="K83">
        <f t="shared" si="5"/>
        <v>8</v>
      </c>
    </row>
    <row r="84" spans="1:11" x14ac:dyDescent="0.15">
      <c r="A84" t="s">
        <v>47</v>
      </c>
      <c r="B84" s="1">
        <v>42251</v>
      </c>
      <c r="C84">
        <v>384268</v>
      </c>
      <c r="D84" t="s">
        <v>43</v>
      </c>
      <c r="G84" s="6" t="s">
        <v>2</v>
      </c>
      <c r="H84" t="s">
        <v>49</v>
      </c>
      <c r="I84" s="6" t="str">
        <f t="shared" si="3"/>
        <v>not ok</v>
      </c>
      <c r="J84">
        <f t="shared" si="4"/>
        <v>36</v>
      </c>
      <c r="K84">
        <f t="shared" si="5"/>
        <v>9</v>
      </c>
    </row>
    <row r="85" spans="1:11" ht="12.75" x14ac:dyDescent="0.15">
      <c r="A85" t="s">
        <v>46</v>
      </c>
      <c r="B85" s="11">
        <v>42223</v>
      </c>
      <c r="C85" s="12">
        <v>384272</v>
      </c>
      <c r="D85" s="13" t="s">
        <v>43</v>
      </c>
      <c r="E85" s="15">
        <v>3199</v>
      </c>
      <c r="F85" s="13" t="s">
        <v>1</v>
      </c>
      <c r="G85" s="13" t="s">
        <v>2</v>
      </c>
      <c r="H85" s="17" t="s">
        <v>7</v>
      </c>
      <c r="I85" s="6" t="str">
        <f t="shared" si="3"/>
        <v>ok</v>
      </c>
      <c r="J85">
        <f t="shared" si="4"/>
        <v>32</v>
      </c>
      <c r="K85">
        <f t="shared" si="5"/>
        <v>8</v>
      </c>
    </row>
    <row r="86" spans="1:11" x14ac:dyDescent="0.15">
      <c r="A86" t="s">
        <v>47</v>
      </c>
      <c r="B86" s="1">
        <v>42221</v>
      </c>
      <c r="C86">
        <v>384272</v>
      </c>
      <c r="D86" t="s">
        <v>43</v>
      </c>
      <c r="G86" s="6" t="s">
        <v>2</v>
      </c>
      <c r="H86" t="s">
        <v>83</v>
      </c>
      <c r="I86" s="6" t="str">
        <f t="shared" si="3"/>
        <v>ok</v>
      </c>
      <c r="J86">
        <f t="shared" si="4"/>
        <v>32</v>
      </c>
      <c r="K86">
        <f t="shared" si="5"/>
        <v>8</v>
      </c>
    </row>
    <row r="87" spans="1:11" x14ac:dyDescent="0.15">
      <c r="A87" t="s">
        <v>47</v>
      </c>
      <c r="B87" s="1">
        <v>42227</v>
      </c>
      <c r="C87">
        <v>384272</v>
      </c>
      <c r="D87" t="s">
        <v>43</v>
      </c>
      <c r="G87" t="s">
        <v>29</v>
      </c>
      <c r="H87" t="s">
        <v>7</v>
      </c>
      <c r="I87" s="6" t="str">
        <f t="shared" si="3"/>
        <v>ok</v>
      </c>
      <c r="J87">
        <f t="shared" si="4"/>
        <v>33</v>
      </c>
      <c r="K87">
        <f t="shared" si="5"/>
        <v>8</v>
      </c>
    </row>
    <row r="88" spans="1:11" x14ac:dyDescent="0.15">
      <c r="A88" t="s">
        <v>47</v>
      </c>
      <c r="B88" s="1">
        <v>42227</v>
      </c>
      <c r="C88">
        <v>384272</v>
      </c>
      <c r="D88" t="s">
        <v>43</v>
      </c>
      <c r="G88" t="s">
        <v>2</v>
      </c>
      <c r="H88" t="s">
        <v>7</v>
      </c>
      <c r="I88" s="6" t="str">
        <f t="shared" si="3"/>
        <v>ok</v>
      </c>
      <c r="J88">
        <f t="shared" si="4"/>
        <v>33</v>
      </c>
      <c r="K88">
        <f t="shared" si="5"/>
        <v>8</v>
      </c>
    </row>
    <row r="89" spans="1:11" x14ac:dyDescent="0.15">
      <c r="A89" t="s">
        <v>47</v>
      </c>
      <c r="B89" s="1">
        <v>42220</v>
      </c>
      <c r="C89">
        <v>384280</v>
      </c>
      <c r="D89" t="s">
        <v>43</v>
      </c>
      <c r="G89" s="6" t="s">
        <v>2</v>
      </c>
      <c r="H89" t="s">
        <v>83</v>
      </c>
      <c r="I89" s="6" t="str">
        <f t="shared" si="3"/>
        <v>ok</v>
      </c>
      <c r="J89">
        <f t="shared" si="4"/>
        <v>32</v>
      </c>
      <c r="K89">
        <f t="shared" si="5"/>
        <v>8</v>
      </c>
    </row>
    <row r="90" spans="1:11" x14ac:dyDescent="0.15">
      <c r="A90" t="s">
        <v>47</v>
      </c>
      <c r="B90" s="1">
        <v>42251</v>
      </c>
      <c r="C90">
        <v>384280</v>
      </c>
      <c r="D90" t="s">
        <v>43</v>
      </c>
      <c r="G90" s="6" t="s">
        <v>2</v>
      </c>
      <c r="H90" t="s">
        <v>83</v>
      </c>
      <c r="I90" s="6" t="str">
        <f t="shared" si="3"/>
        <v>ok</v>
      </c>
      <c r="J90">
        <f t="shared" si="4"/>
        <v>36</v>
      </c>
      <c r="K90">
        <f t="shared" si="5"/>
        <v>9</v>
      </c>
    </row>
    <row r="91" spans="1:11" x14ac:dyDescent="0.15">
      <c r="A91" t="s">
        <v>47</v>
      </c>
      <c r="B91" s="1">
        <v>42221</v>
      </c>
      <c r="C91" s="22">
        <v>384282</v>
      </c>
      <c r="D91" t="s">
        <v>42</v>
      </c>
      <c r="G91" s="6" t="s">
        <v>2</v>
      </c>
      <c r="I91" s="6" t="str">
        <f t="shared" si="3"/>
        <v>not ok</v>
      </c>
      <c r="J91">
        <f t="shared" si="4"/>
        <v>32</v>
      </c>
      <c r="K91">
        <f t="shared" si="5"/>
        <v>8</v>
      </c>
    </row>
    <row r="92" spans="1:11" x14ac:dyDescent="0.15">
      <c r="A92" t="s">
        <v>47</v>
      </c>
      <c r="B92" s="1">
        <v>42221</v>
      </c>
      <c r="C92" s="22">
        <v>384291</v>
      </c>
      <c r="D92" t="s">
        <v>43</v>
      </c>
      <c r="G92" s="6" t="s">
        <v>2</v>
      </c>
      <c r="H92" t="s">
        <v>55</v>
      </c>
      <c r="I92" s="6" t="str">
        <f t="shared" si="3"/>
        <v>not ok</v>
      </c>
      <c r="J92">
        <f t="shared" si="4"/>
        <v>32</v>
      </c>
      <c r="K92">
        <f t="shared" si="5"/>
        <v>8</v>
      </c>
    </row>
    <row r="93" spans="1:11" x14ac:dyDescent="0.15">
      <c r="A93" t="s">
        <v>46</v>
      </c>
      <c r="B93" s="1">
        <v>42219</v>
      </c>
      <c r="C93" s="2">
        <v>384313</v>
      </c>
      <c r="D93" s="3" t="s">
        <v>5</v>
      </c>
      <c r="E93" s="4" t="s">
        <v>4</v>
      </c>
      <c r="F93" s="5" t="s">
        <v>5</v>
      </c>
      <c r="G93" s="6" t="s">
        <v>2</v>
      </c>
      <c r="H93" s="6" t="s">
        <v>3</v>
      </c>
      <c r="I93" s="6" t="str">
        <f t="shared" si="3"/>
        <v>ok</v>
      </c>
      <c r="J93">
        <f t="shared" si="4"/>
        <v>32</v>
      </c>
      <c r="K93">
        <f t="shared" si="5"/>
        <v>8</v>
      </c>
    </row>
    <row r="94" spans="1:11" ht="12.75" x14ac:dyDescent="0.15">
      <c r="A94" t="s">
        <v>46</v>
      </c>
      <c r="B94" s="11">
        <v>42226</v>
      </c>
      <c r="C94" s="12">
        <v>384313</v>
      </c>
      <c r="D94" s="13" t="s">
        <v>43</v>
      </c>
      <c r="E94" s="12" t="s">
        <v>4</v>
      </c>
      <c r="F94" s="13" t="s">
        <v>1</v>
      </c>
      <c r="G94" s="13" t="s">
        <v>2</v>
      </c>
      <c r="H94" s="17" t="s">
        <v>7</v>
      </c>
      <c r="I94" s="6" t="str">
        <f t="shared" si="3"/>
        <v>ok</v>
      </c>
      <c r="J94">
        <f t="shared" si="4"/>
        <v>33</v>
      </c>
      <c r="K94">
        <f t="shared" si="5"/>
        <v>8</v>
      </c>
    </row>
    <row r="95" spans="1:11" x14ac:dyDescent="0.15">
      <c r="A95" t="s">
        <v>46</v>
      </c>
      <c r="B95" s="1">
        <v>42219</v>
      </c>
      <c r="C95" s="2">
        <v>384315</v>
      </c>
      <c r="D95" s="3" t="s">
        <v>43</v>
      </c>
      <c r="E95" s="7">
        <v>65</v>
      </c>
      <c r="F95" s="5" t="s">
        <v>1</v>
      </c>
      <c r="G95" s="6" t="s">
        <v>2</v>
      </c>
      <c r="H95" s="6" t="s">
        <v>7</v>
      </c>
      <c r="I95" s="6" t="str">
        <f t="shared" si="3"/>
        <v>ok</v>
      </c>
      <c r="J95">
        <f t="shared" si="4"/>
        <v>32</v>
      </c>
      <c r="K95">
        <f t="shared" si="5"/>
        <v>8</v>
      </c>
    </row>
    <row r="96" spans="1:11" x14ac:dyDescent="0.15">
      <c r="A96" t="s">
        <v>46</v>
      </c>
      <c r="B96" s="1">
        <v>42219</v>
      </c>
      <c r="C96" s="2">
        <v>384319</v>
      </c>
      <c r="D96" s="3" t="s">
        <v>5</v>
      </c>
      <c r="E96" s="8">
        <v>480</v>
      </c>
      <c r="F96" s="5" t="s">
        <v>1</v>
      </c>
      <c r="G96" s="6" t="s">
        <v>2</v>
      </c>
      <c r="H96" s="6" t="s">
        <v>78</v>
      </c>
      <c r="I96" s="6" t="str">
        <f t="shared" si="3"/>
        <v>not ok</v>
      </c>
      <c r="J96">
        <f t="shared" si="4"/>
        <v>32</v>
      </c>
      <c r="K96">
        <f t="shared" si="5"/>
        <v>8</v>
      </c>
    </row>
    <row r="97" spans="1:11" x14ac:dyDescent="0.15">
      <c r="A97" t="s">
        <v>46</v>
      </c>
      <c r="B97" s="1">
        <v>42219</v>
      </c>
      <c r="C97" s="2">
        <v>384323</v>
      </c>
      <c r="D97" s="3" t="s">
        <v>43</v>
      </c>
      <c r="E97" s="7">
        <v>250</v>
      </c>
      <c r="F97" s="5" t="s">
        <v>1</v>
      </c>
      <c r="G97" s="6" t="s">
        <v>2</v>
      </c>
      <c r="H97" s="6" t="s">
        <v>7</v>
      </c>
      <c r="I97" s="6" t="str">
        <f t="shared" si="3"/>
        <v>ok</v>
      </c>
      <c r="J97">
        <f t="shared" si="4"/>
        <v>32</v>
      </c>
      <c r="K97">
        <f t="shared" si="5"/>
        <v>8</v>
      </c>
    </row>
    <row r="98" spans="1:11" x14ac:dyDescent="0.15">
      <c r="A98" t="s">
        <v>47</v>
      </c>
      <c r="B98" s="1">
        <v>42220</v>
      </c>
      <c r="C98">
        <v>384353</v>
      </c>
      <c r="D98" t="s">
        <v>5</v>
      </c>
      <c r="G98" s="6" t="s">
        <v>2</v>
      </c>
      <c r="H98" t="s">
        <v>7</v>
      </c>
      <c r="I98" s="6" t="str">
        <f t="shared" si="3"/>
        <v>ok</v>
      </c>
      <c r="J98">
        <f t="shared" si="4"/>
        <v>32</v>
      </c>
      <c r="K98">
        <f t="shared" si="5"/>
        <v>8</v>
      </c>
    </row>
    <row r="99" spans="1:11" x14ac:dyDescent="0.15">
      <c r="A99" t="s">
        <v>47</v>
      </c>
      <c r="B99" s="1">
        <v>42251</v>
      </c>
      <c r="C99">
        <v>384353</v>
      </c>
      <c r="D99" t="s">
        <v>5</v>
      </c>
      <c r="G99" s="6" t="s">
        <v>2</v>
      </c>
      <c r="H99" t="s">
        <v>7</v>
      </c>
      <c r="I99" s="6" t="str">
        <f t="shared" si="3"/>
        <v>ok</v>
      </c>
      <c r="J99">
        <f t="shared" si="4"/>
        <v>36</v>
      </c>
      <c r="K99">
        <f t="shared" si="5"/>
        <v>9</v>
      </c>
    </row>
    <row r="100" spans="1:11" ht="12.75" x14ac:dyDescent="0.2">
      <c r="A100" t="s">
        <v>46</v>
      </c>
      <c r="B100" s="1">
        <v>42220</v>
      </c>
      <c r="C100" s="2">
        <v>384355</v>
      </c>
      <c r="D100" s="3" t="s">
        <v>43</v>
      </c>
      <c r="E100" s="8">
        <v>122</v>
      </c>
      <c r="F100" s="5" t="s">
        <v>1</v>
      </c>
      <c r="G100" s="6" t="s">
        <v>2</v>
      </c>
      <c r="H100" s="23" t="s">
        <v>79</v>
      </c>
      <c r="I100" s="6" t="str">
        <f t="shared" si="3"/>
        <v>not ok</v>
      </c>
      <c r="J100">
        <f t="shared" si="4"/>
        <v>32</v>
      </c>
      <c r="K100">
        <f t="shared" si="5"/>
        <v>8</v>
      </c>
    </row>
    <row r="101" spans="1:11" x14ac:dyDescent="0.15">
      <c r="A101" t="s">
        <v>47</v>
      </c>
      <c r="B101" s="1">
        <v>42220</v>
      </c>
      <c r="C101">
        <v>384356</v>
      </c>
      <c r="D101" t="s">
        <v>43</v>
      </c>
      <c r="G101" s="6" t="s">
        <v>2</v>
      </c>
      <c r="H101" t="s">
        <v>7</v>
      </c>
      <c r="I101" s="6" t="str">
        <f t="shared" si="3"/>
        <v>ok</v>
      </c>
      <c r="J101">
        <f t="shared" si="4"/>
        <v>32</v>
      </c>
      <c r="K101">
        <f t="shared" si="5"/>
        <v>8</v>
      </c>
    </row>
    <row r="102" spans="1:11" x14ac:dyDescent="0.15">
      <c r="A102" t="s">
        <v>47</v>
      </c>
      <c r="B102" s="1">
        <v>42251</v>
      </c>
      <c r="C102">
        <v>384356</v>
      </c>
      <c r="D102" t="s">
        <v>43</v>
      </c>
      <c r="G102" s="6" t="s">
        <v>2</v>
      </c>
      <c r="H102" t="s">
        <v>7</v>
      </c>
      <c r="I102" s="6" t="str">
        <f t="shared" si="3"/>
        <v>ok</v>
      </c>
      <c r="J102">
        <f t="shared" si="4"/>
        <v>36</v>
      </c>
      <c r="K102">
        <f t="shared" si="5"/>
        <v>9</v>
      </c>
    </row>
    <row r="103" spans="1:11" ht="11.25" customHeight="1" x14ac:dyDescent="0.15">
      <c r="A103" t="s">
        <v>47</v>
      </c>
      <c r="B103" s="1">
        <v>42220</v>
      </c>
      <c r="C103">
        <v>384357</v>
      </c>
      <c r="D103" t="s">
        <v>5</v>
      </c>
      <c r="G103" s="6" t="s">
        <v>2</v>
      </c>
      <c r="H103" t="s">
        <v>7</v>
      </c>
      <c r="I103" s="6" t="str">
        <f t="shared" si="3"/>
        <v>ok</v>
      </c>
      <c r="J103">
        <f t="shared" si="4"/>
        <v>32</v>
      </c>
      <c r="K103">
        <f t="shared" si="5"/>
        <v>8</v>
      </c>
    </row>
    <row r="104" spans="1:11" ht="11.25" customHeight="1" x14ac:dyDescent="0.15">
      <c r="A104" t="s">
        <v>47</v>
      </c>
      <c r="B104" s="1">
        <v>42222</v>
      </c>
      <c r="C104">
        <v>384357</v>
      </c>
      <c r="D104" t="s">
        <v>44</v>
      </c>
      <c r="G104" s="6" t="s">
        <v>2</v>
      </c>
      <c r="I104" s="6" t="str">
        <f t="shared" si="3"/>
        <v>not ok</v>
      </c>
      <c r="J104">
        <f t="shared" si="4"/>
        <v>32</v>
      </c>
      <c r="K104">
        <f t="shared" si="5"/>
        <v>8</v>
      </c>
    </row>
    <row r="105" spans="1:11" x14ac:dyDescent="0.15">
      <c r="A105" t="s">
        <v>47</v>
      </c>
      <c r="B105" s="1">
        <v>42227</v>
      </c>
      <c r="C105">
        <v>384357</v>
      </c>
      <c r="D105" t="s">
        <v>43</v>
      </c>
      <c r="G105" t="s">
        <v>2</v>
      </c>
      <c r="H105" t="s">
        <v>7</v>
      </c>
      <c r="I105" s="6" t="str">
        <f t="shared" si="3"/>
        <v>ok</v>
      </c>
      <c r="J105">
        <f t="shared" si="4"/>
        <v>33</v>
      </c>
      <c r="K105">
        <f t="shared" si="5"/>
        <v>8</v>
      </c>
    </row>
    <row r="106" spans="1:11" x14ac:dyDescent="0.15">
      <c r="A106" t="s">
        <v>47</v>
      </c>
      <c r="B106" s="1">
        <v>42251</v>
      </c>
      <c r="C106">
        <v>384357</v>
      </c>
      <c r="D106" t="s">
        <v>5</v>
      </c>
      <c r="G106" s="6" t="s">
        <v>2</v>
      </c>
      <c r="H106" t="s">
        <v>7</v>
      </c>
      <c r="I106" s="6" t="str">
        <f t="shared" si="3"/>
        <v>ok</v>
      </c>
      <c r="J106">
        <f t="shared" si="4"/>
        <v>36</v>
      </c>
      <c r="K106">
        <f t="shared" si="5"/>
        <v>9</v>
      </c>
    </row>
    <row r="107" spans="1:11" x14ac:dyDescent="0.15">
      <c r="A107" t="s">
        <v>46</v>
      </c>
      <c r="B107" s="1">
        <v>42220</v>
      </c>
      <c r="C107" s="2">
        <v>384358</v>
      </c>
      <c r="D107" s="3" t="s">
        <v>43</v>
      </c>
      <c r="E107" s="9">
        <v>272.8</v>
      </c>
      <c r="F107" s="5" t="s">
        <v>1</v>
      </c>
      <c r="G107" s="6" t="s">
        <v>2</v>
      </c>
      <c r="H107" s="6" t="s">
        <v>7</v>
      </c>
      <c r="I107" s="6" t="str">
        <f t="shared" si="3"/>
        <v>ok</v>
      </c>
      <c r="J107">
        <f t="shared" si="4"/>
        <v>32</v>
      </c>
      <c r="K107">
        <f t="shared" si="5"/>
        <v>8</v>
      </c>
    </row>
    <row r="108" spans="1:11" x14ac:dyDescent="0.15">
      <c r="A108" t="s">
        <v>46</v>
      </c>
      <c r="B108" s="1">
        <v>42220</v>
      </c>
      <c r="C108" s="2">
        <v>384360</v>
      </c>
      <c r="D108" s="3" t="s">
        <v>43</v>
      </c>
      <c r="E108" s="4" t="s">
        <v>8</v>
      </c>
      <c r="F108" s="5" t="s">
        <v>1</v>
      </c>
      <c r="G108" s="6" t="s">
        <v>2</v>
      </c>
      <c r="H108" s="6" t="s">
        <v>7</v>
      </c>
      <c r="I108" s="6" t="str">
        <f t="shared" si="3"/>
        <v>ok</v>
      </c>
      <c r="J108">
        <f t="shared" si="4"/>
        <v>32</v>
      </c>
      <c r="K108">
        <f t="shared" si="5"/>
        <v>8</v>
      </c>
    </row>
    <row r="109" spans="1:11" x14ac:dyDescent="0.15">
      <c r="A109" t="s">
        <v>47</v>
      </c>
      <c r="B109" s="1">
        <v>42222</v>
      </c>
      <c r="C109">
        <v>384360</v>
      </c>
      <c r="D109" t="s">
        <v>42</v>
      </c>
      <c r="G109" s="6" t="s">
        <v>2</v>
      </c>
      <c r="I109" s="6" t="str">
        <f t="shared" si="3"/>
        <v>not ok</v>
      </c>
      <c r="J109">
        <f t="shared" si="4"/>
        <v>32</v>
      </c>
      <c r="K109">
        <f t="shared" si="5"/>
        <v>8</v>
      </c>
    </row>
    <row r="110" spans="1:11" x14ac:dyDescent="0.15">
      <c r="A110" t="s">
        <v>47</v>
      </c>
      <c r="B110" s="1">
        <v>42227</v>
      </c>
      <c r="C110">
        <v>384360</v>
      </c>
      <c r="D110" t="s">
        <v>44</v>
      </c>
      <c r="G110" t="s">
        <v>29</v>
      </c>
      <c r="I110" s="6" t="str">
        <f t="shared" si="3"/>
        <v>not ok</v>
      </c>
      <c r="J110">
        <f t="shared" si="4"/>
        <v>33</v>
      </c>
      <c r="K110">
        <f t="shared" si="5"/>
        <v>8</v>
      </c>
    </row>
    <row r="111" spans="1:11" x14ac:dyDescent="0.15">
      <c r="A111" t="s">
        <v>47</v>
      </c>
      <c r="B111" s="1">
        <v>42220</v>
      </c>
      <c r="C111">
        <v>384362</v>
      </c>
      <c r="D111" t="s">
        <v>5</v>
      </c>
      <c r="G111" s="6" t="s">
        <v>2</v>
      </c>
      <c r="H111" t="s">
        <v>7</v>
      </c>
      <c r="I111" s="6" t="str">
        <f t="shared" si="3"/>
        <v>ok</v>
      </c>
      <c r="J111">
        <f t="shared" si="4"/>
        <v>32</v>
      </c>
      <c r="K111">
        <f t="shared" si="5"/>
        <v>8</v>
      </c>
    </row>
    <row r="112" spans="1:11" x14ac:dyDescent="0.15">
      <c r="A112" t="s">
        <v>47</v>
      </c>
      <c r="B112" s="1">
        <v>42251</v>
      </c>
      <c r="C112">
        <v>384362</v>
      </c>
      <c r="D112" t="s">
        <v>5</v>
      </c>
      <c r="G112" s="6" t="s">
        <v>2</v>
      </c>
      <c r="H112" t="s">
        <v>7</v>
      </c>
      <c r="I112" s="6" t="str">
        <f t="shared" si="3"/>
        <v>ok</v>
      </c>
      <c r="J112">
        <f t="shared" si="4"/>
        <v>36</v>
      </c>
      <c r="K112">
        <f t="shared" si="5"/>
        <v>9</v>
      </c>
    </row>
    <row r="113" spans="1:11" x14ac:dyDescent="0.15">
      <c r="A113" t="s">
        <v>46</v>
      </c>
      <c r="B113" s="1">
        <v>42220</v>
      </c>
      <c r="C113" s="2">
        <v>384368</v>
      </c>
      <c r="D113" s="3" t="s">
        <v>43</v>
      </c>
      <c r="E113" s="8">
        <v>216</v>
      </c>
      <c r="F113" s="5" t="s">
        <v>1</v>
      </c>
      <c r="G113" s="6" t="s">
        <v>2</v>
      </c>
      <c r="H113" s="6" t="s">
        <v>7</v>
      </c>
      <c r="I113" s="6" t="str">
        <f t="shared" si="3"/>
        <v>ok</v>
      </c>
      <c r="J113">
        <f t="shared" si="4"/>
        <v>32</v>
      </c>
      <c r="K113">
        <f t="shared" si="5"/>
        <v>8</v>
      </c>
    </row>
    <row r="114" spans="1:11" x14ac:dyDescent="0.15">
      <c r="A114" t="s">
        <v>46</v>
      </c>
      <c r="B114" s="1">
        <v>42220</v>
      </c>
      <c r="C114" s="2">
        <v>384376</v>
      </c>
      <c r="D114" s="3" t="s">
        <v>43</v>
      </c>
      <c r="E114" s="4" t="s">
        <v>9</v>
      </c>
      <c r="F114" s="5" t="s">
        <v>1</v>
      </c>
      <c r="G114" s="6" t="s">
        <v>2</v>
      </c>
      <c r="H114" s="6" t="s">
        <v>3</v>
      </c>
      <c r="I114" s="6" t="str">
        <f t="shared" si="3"/>
        <v>ok</v>
      </c>
      <c r="J114">
        <f t="shared" si="4"/>
        <v>32</v>
      </c>
      <c r="K114">
        <f t="shared" si="5"/>
        <v>8</v>
      </c>
    </row>
    <row r="115" spans="1:11" x14ac:dyDescent="0.15">
      <c r="A115" t="s">
        <v>46</v>
      </c>
      <c r="B115" s="1">
        <v>42220</v>
      </c>
      <c r="C115" s="2">
        <v>384381</v>
      </c>
      <c r="D115" s="3" t="s">
        <v>43</v>
      </c>
      <c r="E115" s="4" t="s">
        <v>10</v>
      </c>
      <c r="F115" s="5" t="s">
        <v>1</v>
      </c>
      <c r="G115" s="6" t="s">
        <v>2</v>
      </c>
      <c r="H115" s="6" t="s">
        <v>7</v>
      </c>
      <c r="I115" s="6" t="str">
        <f t="shared" si="3"/>
        <v>ok</v>
      </c>
      <c r="J115">
        <f t="shared" si="4"/>
        <v>32</v>
      </c>
      <c r="K115">
        <f t="shared" si="5"/>
        <v>8</v>
      </c>
    </row>
    <row r="116" spans="1:11" x14ac:dyDescent="0.15">
      <c r="A116" t="s">
        <v>47</v>
      </c>
      <c r="B116" s="1">
        <v>42222</v>
      </c>
      <c r="C116">
        <v>384381</v>
      </c>
      <c r="D116" t="s">
        <v>43</v>
      </c>
      <c r="G116" s="6" t="s">
        <v>2</v>
      </c>
      <c r="H116" t="s">
        <v>7</v>
      </c>
      <c r="I116" s="6" t="str">
        <f t="shared" si="3"/>
        <v>ok</v>
      </c>
      <c r="J116">
        <f t="shared" si="4"/>
        <v>32</v>
      </c>
      <c r="K116">
        <f t="shared" si="5"/>
        <v>8</v>
      </c>
    </row>
    <row r="117" spans="1:11" ht="15" customHeight="1" x14ac:dyDescent="0.15">
      <c r="A117" t="s">
        <v>47</v>
      </c>
      <c r="B117" s="1">
        <v>42220</v>
      </c>
      <c r="C117">
        <v>384384</v>
      </c>
      <c r="D117" t="s">
        <v>5</v>
      </c>
      <c r="G117" s="6" t="s">
        <v>2</v>
      </c>
      <c r="H117" t="s">
        <v>50</v>
      </c>
      <c r="I117" s="6" t="str">
        <f t="shared" si="3"/>
        <v>not ok</v>
      </c>
      <c r="J117">
        <f t="shared" si="4"/>
        <v>32</v>
      </c>
      <c r="K117">
        <f t="shared" si="5"/>
        <v>8</v>
      </c>
    </row>
    <row r="118" spans="1:11" x14ac:dyDescent="0.15">
      <c r="A118" t="s">
        <v>47</v>
      </c>
      <c r="B118" s="1">
        <v>42221</v>
      </c>
      <c r="C118">
        <v>384384</v>
      </c>
      <c r="D118" t="s">
        <v>44</v>
      </c>
      <c r="G118" s="6" t="s">
        <v>2</v>
      </c>
      <c r="I118" s="6" t="str">
        <f t="shared" si="3"/>
        <v>not ok</v>
      </c>
      <c r="J118">
        <f t="shared" si="4"/>
        <v>32</v>
      </c>
      <c r="K118">
        <f t="shared" si="5"/>
        <v>8</v>
      </c>
    </row>
    <row r="119" spans="1:11" x14ac:dyDescent="0.15">
      <c r="A119" t="s">
        <v>47</v>
      </c>
      <c r="B119" s="1">
        <v>42251</v>
      </c>
      <c r="C119">
        <v>384384</v>
      </c>
      <c r="D119" t="s">
        <v>5</v>
      </c>
      <c r="G119" s="6" t="s">
        <v>2</v>
      </c>
      <c r="H119" t="s">
        <v>50</v>
      </c>
      <c r="I119" s="6" t="str">
        <f t="shared" si="3"/>
        <v>not ok</v>
      </c>
      <c r="J119">
        <f t="shared" si="4"/>
        <v>36</v>
      </c>
      <c r="K119">
        <f t="shared" si="5"/>
        <v>9</v>
      </c>
    </row>
    <row r="120" spans="1:11" x14ac:dyDescent="0.15">
      <c r="A120" t="s">
        <v>47</v>
      </c>
      <c r="B120" s="1">
        <v>42220</v>
      </c>
      <c r="C120">
        <v>384394</v>
      </c>
      <c r="D120" t="s">
        <v>5</v>
      </c>
      <c r="G120" s="6" t="s">
        <v>2</v>
      </c>
      <c r="H120" t="s">
        <v>51</v>
      </c>
      <c r="I120" s="6" t="str">
        <f t="shared" si="3"/>
        <v>not ok</v>
      </c>
      <c r="J120">
        <f t="shared" si="4"/>
        <v>32</v>
      </c>
      <c r="K120">
        <f t="shared" si="5"/>
        <v>8</v>
      </c>
    </row>
    <row r="121" spans="1:11" x14ac:dyDescent="0.15">
      <c r="A121" t="s">
        <v>46</v>
      </c>
      <c r="B121" s="1">
        <v>42220</v>
      </c>
      <c r="C121" s="2">
        <v>384397</v>
      </c>
      <c r="D121" s="3" t="s">
        <v>43</v>
      </c>
      <c r="E121" s="4"/>
      <c r="F121" s="5" t="s">
        <v>1</v>
      </c>
      <c r="G121" s="6" t="s">
        <v>2</v>
      </c>
      <c r="H121" s="6" t="s">
        <v>7</v>
      </c>
      <c r="I121" s="6" t="str">
        <f t="shared" si="3"/>
        <v>ok</v>
      </c>
      <c r="J121">
        <f t="shared" si="4"/>
        <v>32</v>
      </c>
      <c r="K121">
        <f t="shared" si="5"/>
        <v>8</v>
      </c>
    </row>
    <row r="122" spans="1:11" x14ac:dyDescent="0.15">
      <c r="A122" t="s">
        <v>47</v>
      </c>
      <c r="B122" s="1">
        <v>42221</v>
      </c>
      <c r="C122">
        <v>384457</v>
      </c>
      <c r="D122" t="s">
        <v>5</v>
      </c>
      <c r="G122" s="6" t="s">
        <v>2</v>
      </c>
      <c r="H122" t="s">
        <v>52</v>
      </c>
      <c r="I122" s="6" t="str">
        <f t="shared" si="3"/>
        <v>not ok</v>
      </c>
      <c r="J122">
        <f t="shared" si="4"/>
        <v>32</v>
      </c>
      <c r="K122">
        <f t="shared" si="5"/>
        <v>8</v>
      </c>
    </row>
    <row r="123" spans="1:11" ht="11.25" customHeight="1" x14ac:dyDescent="0.15">
      <c r="A123" t="s">
        <v>47</v>
      </c>
      <c r="B123" s="1">
        <v>42227</v>
      </c>
      <c r="C123">
        <v>384457</v>
      </c>
      <c r="D123" t="s">
        <v>44</v>
      </c>
      <c r="G123" t="s">
        <v>29</v>
      </c>
      <c r="I123" s="6" t="str">
        <f t="shared" si="3"/>
        <v>not ok</v>
      </c>
      <c r="J123">
        <f t="shared" si="4"/>
        <v>33</v>
      </c>
      <c r="K123">
        <f t="shared" si="5"/>
        <v>8</v>
      </c>
    </row>
    <row r="124" spans="1:11" x14ac:dyDescent="0.15">
      <c r="A124" t="s">
        <v>47</v>
      </c>
      <c r="B124" s="1">
        <v>42221</v>
      </c>
      <c r="C124">
        <v>384464</v>
      </c>
      <c r="D124" t="s">
        <v>5</v>
      </c>
      <c r="G124" s="6" t="s">
        <v>2</v>
      </c>
      <c r="H124" t="s">
        <v>53</v>
      </c>
      <c r="I124" s="6" t="str">
        <f t="shared" si="3"/>
        <v>not ok</v>
      </c>
      <c r="J124">
        <f t="shared" si="4"/>
        <v>32</v>
      </c>
      <c r="K124">
        <f t="shared" si="5"/>
        <v>8</v>
      </c>
    </row>
    <row r="125" spans="1:11" x14ac:dyDescent="0.15">
      <c r="A125" t="s">
        <v>47</v>
      </c>
      <c r="B125" s="1">
        <v>42221</v>
      </c>
      <c r="C125">
        <v>384473</v>
      </c>
      <c r="D125" t="s">
        <v>5</v>
      </c>
      <c r="G125" s="6" t="s">
        <v>2</v>
      </c>
      <c r="H125" t="s">
        <v>7</v>
      </c>
      <c r="I125" s="6" t="str">
        <f t="shared" si="3"/>
        <v>ok</v>
      </c>
      <c r="J125">
        <f t="shared" si="4"/>
        <v>32</v>
      </c>
      <c r="K125">
        <f t="shared" si="5"/>
        <v>8</v>
      </c>
    </row>
    <row r="126" spans="1:11" x14ac:dyDescent="0.15">
      <c r="A126" t="s">
        <v>47</v>
      </c>
      <c r="B126" s="1">
        <v>42221</v>
      </c>
      <c r="C126">
        <v>384473</v>
      </c>
      <c r="D126" t="s">
        <v>44</v>
      </c>
      <c r="G126" s="6" t="s">
        <v>2</v>
      </c>
      <c r="I126" s="6" t="str">
        <f t="shared" si="3"/>
        <v>not ok</v>
      </c>
      <c r="J126">
        <f t="shared" si="4"/>
        <v>32</v>
      </c>
      <c r="K126">
        <f t="shared" si="5"/>
        <v>8</v>
      </c>
    </row>
    <row r="127" spans="1:11" ht="11.25" customHeight="1" x14ac:dyDescent="0.15">
      <c r="A127" t="s">
        <v>47</v>
      </c>
      <c r="B127" s="1">
        <v>42223</v>
      </c>
      <c r="C127">
        <v>384473</v>
      </c>
      <c r="D127" t="s">
        <v>43</v>
      </c>
      <c r="G127" s="6" t="s">
        <v>2</v>
      </c>
      <c r="H127" t="s">
        <v>7</v>
      </c>
      <c r="I127" s="6" t="str">
        <f t="shared" si="3"/>
        <v>ok</v>
      </c>
      <c r="J127">
        <f t="shared" si="4"/>
        <v>32</v>
      </c>
      <c r="K127">
        <f t="shared" si="5"/>
        <v>8</v>
      </c>
    </row>
    <row r="128" spans="1:11" x14ac:dyDescent="0.15">
      <c r="A128" t="s">
        <v>47</v>
      </c>
      <c r="B128" s="1">
        <v>42221</v>
      </c>
      <c r="C128">
        <v>384475</v>
      </c>
      <c r="D128" t="s">
        <v>5</v>
      </c>
      <c r="G128" s="6" t="s">
        <v>2</v>
      </c>
      <c r="H128" t="s">
        <v>7</v>
      </c>
      <c r="I128" s="6" t="str">
        <f t="shared" si="3"/>
        <v>ok</v>
      </c>
      <c r="J128">
        <f t="shared" si="4"/>
        <v>32</v>
      </c>
      <c r="K128">
        <f t="shared" si="5"/>
        <v>8</v>
      </c>
    </row>
    <row r="129" spans="1:11" x14ac:dyDescent="0.15">
      <c r="A129" t="s">
        <v>47</v>
      </c>
      <c r="B129" s="1">
        <v>42221</v>
      </c>
      <c r="C129">
        <v>384478</v>
      </c>
      <c r="D129" t="s">
        <v>5</v>
      </c>
      <c r="G129" s="6" t="s">
        <v>2</v>
      </c>
      <c r="H129" t="s">
        <v>54</v>
      </c>
      <c r="I129" s="6" t="str">
        <f t="shared" si="3"/>
        <v>not ok</v>
      </c>
      <c r="J129">
        <f t="shared" si="4"/>
        <v>32</v>
      </c>
      <c r="K129">
        <f t="shared" si="5"/>
        <v>8</v>
      </c>
    </row>
    <row r="130" spans="1:11" x14ac:dyDescent="0.15">
      <c r="A130" t="s">
        <v>47</v>
      </c>
      <c r="B130" s="1">
        <v>42221</v>
      </c>
      <c r="C130" s="22">
        <v>384487</v>
      </c>
      <c r="D130" t="s">
        <v>5</v>
      </c>
      <c r="G130" s="6" t="s">
        <v>2</v>
      </c>
      <c r="H130" t="s">
        <v>7</v>
      </c>
      <c r="I130" s="6" t="str">
        <f t="shared" ref="I130:I193" si="6">IF(H130 ="ok","ok","not ok")</f>
        <v>ok</v>
      </c>
      <c r="J130">
        <f t="shared" si="4"/>
        <v>32</v>
      </c>
      <c r="K130">
        <f t="shared" si="5"/>
        <v>8</v>
      </c>
    </row>
    <row r="131" spans="1:11" x14ac:dyDescent="0.15">
      <c r="A131" t="s">
        <v>47</v>
      </c>
      <c r="B131" s="1">
        <v>42221</v>
      </c>
      <c r="C131" s="22">
        <v>384490</v>
      </c>
      <c r="D131" t="s">
        <v>5</v>
      </c>
      <c r="G131" s="6" t="s">
        <v>2</v>
      </c>
      <c r="H131" t="s">
        <v>7</v>
      </c>
      <c r="I131" s="6" t="str">
        <f t="shared" si="6"/>
        <v>ok</v>
      </c>
      <c r="J131">
        <f t="shared" ref="J131:J194" si="7">WEEKNUM(B131,1)</f>
        <v>32</v>
      </c>
      <c r="K131">
        <f t="shared" ref="K131:K194" si="8">MONTH(B131)</f>
        <v>8</v>
      </c>
    </row>
    <row r="132" spans="1:11" x14ac:dyDescent="0.15">
      <c r="A132" t="s">
        <v>47</v>
      </c>
      <c r="B132" s="1">
        <v>42221</v>
      </c>
      <c r="C132">
        <v>384511</v>
      </c>
      <c r="D132" t="s">
        <v>5</v>
      </c>
      <c r="G132" s="6" t="s">
        <v>2</v>
      </c>
      <c r="H132" t="s">
        <v>56</v>
      </c>
      <c r="I132" s="6" t="str">
        <f t="shared" si="6"/>
        <v>not ok</v>
      </c>
      <c r="J132">
        <f t="shared" si="7"/>
        <v>32</v>
      </c>
      <c r="K132">
        <f t="shared" si="8"/>
        <v>8</v>
      </c>
    </row>
    <row r="133" spans="1:11" x14ac:dyDescent="0.15">
      <c r="A133" t="s">
        <v>47</v>
      </c>
      <c r="B133" s="1">
        <v>42222</v>
      </c>
      <c r="C133">
        <v>384566</v>
      </c>
      <c r="D133" t="s">
        <v>5</v>
      </c>
      <c r="G133" s="6" t="s">
        <v>2</v>
      </c>
      <c r="H133" t="s">
        <v>7</v>
      </c>
      <c r="I133" s="6" t="str">
        <f t="shared" si="6"/>
        <v>ok</v>
      </c>
      <c r="J133">
        <f t="shared" si="7"/>
        <v>32</v>
      </c>
      <c r="K133">
        <f t="shared" si="8"/>
        <v>8</v>
      </c>
    </row>
    <row r="134" spans="1:11" x14ac:dyDescent="0.15">
      <c r="A134" t="s">
        <v>47</v>
      </c>
      <c r="B134" s="1">
        <v>42222</v>
      </c>
      <c r="C134">
        <v>384573</v>
      </c>
      <c r="D134" t="s">
        <v>5</v>
      </c>
      <c r="G134" s="6" t="s">
        <v>2</v>
      </c>
      <c r="H134" t="s">
        <v>7</v>
      </c>
      <c r="I134" s="6" t="str">
        <f t="shared" si="6"/>
        <v>ok</v>
      </c>
      <c r="J134">
        <f t="shared" si="7"/>
        <v>32</v>
      </c>
      <c r="K134">
        <f t="shared" si="8"/>
        <v>8</v>
      </c>
    </row>
    <row r="135" spans="1:11" x14ac:dyDescent="0.15">
      <c r="A135" t="s">
        <v>47</v>
      </c>
      <c r="B135" s="1">
        <v>42222</v>
      </c>
      <c r="C135">
        <v>384578</v>
      </c>
      <c r="D135" t="s">
        <v>5</v>
      </c>
      <c r="G135" s="6" t="s">
        <v>2</v>
      </c>
      <c r="H135" t="s">
        <v>7</v>
      </c>
      <c r="I135" s="6" t="str">
        <f t="shared" si="6"/>
        <v>ok</v>
      </c>
      <c r="J135">
        <f t="shared" si="7"/>
        <v>32</v>
      </c>
      <c r="K135">
        <f t="shared" si="8"/>
        <v>8</v>
      </c>
    </row>
    <row r="136" spans="1:11" x14ac:dyDescent="0.15">
      <c r="A136" t="s">
        <v>47</v>
      </c>
      <c r="B136" s="1">
        <v>42222</v>
      </c>
      <c r="C136">
        <v>384580</v>
      </c>
      <c r="D136" t="s">
        <v>5</v>
      </c>
      <c r="G136" s="6" t="s">
        <v>2</v>
      </c>
      <c r="H136" t="s">
        <v>7</v>
      </c>
      <c r="I136" s="6" t="str">
        <f t="shared" si="6"/>
        <v>ok</v>
      </c>
      <c r="J136">
        <f t="shared" si="7"/>
        <v>32</v>
      </c>
      <c r="K136">
        <f t="shared" si="8"/>
        <v>8</v>
      </c>
    </row>
    <row r="137" spans="1:11" x14ac:dyDescent="0.15">
      <c r="A137" t="s">
        <v>47</v>
      </c>
      <c r="B137" s="1">
        <v>42222</v>
      </c>
      <c r="C137">
        <v>384583</v>
      </c>
      <c r="D137" t="s">
        <v>5</v>
      </c>
      <c r="G137" s="6" t="s">
        <v>2</v>
      </c>
      <c r="H137" t="s">
        <v>7</v>
      </c>
      <c r="I137" s="6" t="str">
        <f t="shared" si="6"/>
        <v>ok</v>
      </c>
      <c r="J137">
        <f t="shared" si="7"/>
        <v>32</v>
      </c>
      <c r="K137">
        <f t="shared" si="8"/>
        <v>8</v>
      </c>
    </row>
    <row r="138" spans="1:11" x14ac:dyDescent="0.15">
      <c r="A138" t="s">
        <v>47</v>
      </c>
      <c r="B138" s="1">
        <v>42222</v>
      </c>
      <c r="C138">
        <v>384593</v>
      </c>
      <c r="D138" t="s">
        <v>5</v>
      </c>
      <c r="G138" s="6" t="s">
        <v>2</v>
      </c>
      <c r="H138" t="s">
        <v>7</v>
      </c>
      <c r="I138" s="6" t="str">
        <f t="shared" si="6"/>
        <v>ok</v>
      </c>
      <c r="J138">
        <f t="shared" si="7"/>
        <v>32</v>
      </c>
      <c r="K138">
        <f t="shared" si="8"/>
        <v>8</v>
      </c>
    </row>
    <row r="139" spans="1:11" x14ac:dyDescent="0.15">
      <c r="A139" t="s">
        <v>47</v>
      </c>
      <c r="B139" s="1">
        <v>42222</v>
      </c>
      <c r="C139">
        <v>384598</v>
      </c>
      <c r="D139" t="s">
        <v>5</v>
      </c>
      <c r="G139" s="6" t="s">
        <v>2</v>
      </c>
      <c r="H139" t="s">
        <v>7</v>
      </c>
      <c r="I139" s="6" t="str">
        <f t="shared" si="6"/>
        <v>ok</v>
      </c>
      <c r="J139">
        <f t="shared" si="7"/>
        <v>32</v>
      </c>
      <c r="K139">
        <f t="shared" si="8"/>
        <v>8</v>
      </c>
    </row>
    <row r="140" spans="1:11" x14ac:dyDescent="0.15">
      <c r="A140" t="s">
        <v>47</v>
      </c>
      <c r="B140" s="1">
        <v>42222</v>
      </c>
      <c r="C140">
        <v>384602</v>
      </c>
      <c r="D140" t="s">
        <v>5</v>
      </c>
      <c r="G140" s="6" t="s">
        <v>2</v>
      </c>
      <c r="H140" t="s">
        <v>3</v>
      </c>
      <c r="I140" s="6" t="str">
        <f t="shared" si="6"/>
        <v>ok</v>
      </c>
      <c r="J140">
        <f t="shared" si="7"/>
        <v>32</v>
      </c>
      <c r="K140">
        <f t="shared" si="8"/>
        <v>8</v>
      </c>
    </row>
    <row r="141" spans="1:11" x14ac:dyDescent="0.15">
      <c r="A141" t="s">
        <v>47</v>
      </c>
      <c r="B141" s="1">
        <v>42222</v>
      </c>
      <c r="C141">
        <v>384604</v>
      </c>
      <c r="D141" t="s">
        <v>5</v>
      </c>
      <c r="G141" s="6" t="s">
        <v>2</v>
      </c>
      <c r="H141" t="s">
        <v>58</v>
      </c>
      <c r="I141" s="6" t="str">
        <f t="shared" si="6"/>
        <v>not ok</v>
      </c>
      <c r="J141">
        <f t="shared" si="7"/>
        <v>32</v>
      </c>
      <c r="K141">
        <f t="shared" si="8"/>
        <v>8</v>
      </c>
    </row>
    <row r="142" spans="1:11" x14ac:dyDescent="0.15">
      <c r="A142" t="s">
        <v>47</v>
      </c>
      <c r="B142" s="1">
        <v>42222</v>
      </c>
      <c r="C142">
        <v>384605</v>
      </c>
      <c r="D142" t="s">
        <v>5</v>
      </c>
      <c r="G142" s="6" t="s">
        <v>2</v>
      </c>
      <c r="H142" t="s">
        <v>59</v>
      </c>
      <c r="I142" s="6" t="str">
        <f t="shared" si="6"/>
        <v>not ok</v>
      </c>
      <c r="J142">
        <f t="shared" si="7"/>
        <v>32</v>
      </c>
      <c r="K142">
        <f t="shared" si="8"/>
        <v>8</v>
      </c>
    </row>
    <row r="143" spans="1:11" x14ac:dyDescent="0.15">
      <c r="A143" t="s">
        <v>47</v>
      </c>
      <c r="B143" s="1">
        <v>42222</v>
      </c>
      <c r="C143">
        <v>384607</v>
      </c>
      <c r="D143" t="s">
        <v>5</v>
      </c>
      <c r="G143" s="6" t="s">
        <v>2</v>
      </c>
      <c r="H143" t="s">
        <v>7</v>
      </c>
      <c r="I143" s="6" t="str">
        <f t="shared" si="6"/>
        <v>ok</v>
      </c>
      <c r="J143">
        <f t="shared" si="7"/>
        <v>32</v>
      </c>
      <c r="K143">
        <f t="shared" si="8"/>
        <v>8</v>
      </c>
    </row>
    <row r="144" spans="1:11" x14ac:dyDescent="0.15">
      <c r="A144" t="s">
        <v>46</v>
      </c>
      <c r="B144" s="11">
        <v>42223</v>
      </c>
      <c r="C144" s="12">
        <v>384636</v>
      </c>
      <c r="D144" s="13" t="s">
        <v>43</v>
      </c>
      <c r="E144" s="14">
        <v>58.3</v>
      </c>
      <c r="F144" s="13" t="s">
        <v>1</v>
      </c>
      <c r="G144" s="13" t="s">
        <v>2</v>
      </c>
      <c r="H144" s="6" t="s">
        <v>7</v>
      </c>
      <c r="I144" s="6" t="str">
        <f t="shared" si="6"/>
        <v>ok</v>
      </c>
      <c r="J144">
        <f t="shared" si="7"/>
        <v>32</v>
      </c>
      <c r="K144">
        <f t="shared" si="8"/>
        <v>8</v>
      </c>
    </row>
    <row r="145" spans="1:11" x14ac:dyDescent="0.15">
      <c r="A145" t="s">
        <v>47</v>
      </c>
      <c r="B145" s="1">
        <v>42226</v>
      </c>
      <c r="C145">
        <v>384636</v>
      </c>
      <c r="D145" t="s">
        <v>42</v>
      </c>
      <c r="G145" s="6" t="s">
        <v>2</v>
      </c>
      <c r="I145" s="6" t="str">
        <f t="shared" si="6"/>
        <v>not ok</v>
      </c>
      <c r="J145">
        <f t="shared" si="7"/>
        <v>33</v>
      </c>
      <c r="K145">
        <f t="shared" si="8"/>
        <v>8</v>
      </c>
    </row>
    <row r="146" spans="1:11" x14ac:dyDescent="0.15">
      <c r="A146" t="s">
        <v>46</v>
      </c>
      <c r="B146" s="11">
        <v>42223</v>
      </c>
      <c r="C146" s="12">
        <v>384646</v>
      </c>
      <c r="D146" s="13" t="s">
        <v>43</v>
      </c>
      <c r="E146" s="12" t="s">
        <v>11</v>
      </c>
      <c r="F146" s="13" t="s">
        <v>1</v>
      </c>
      <c r="G146" s="13" t="s">
        <v>2</v>
      </c>
      <c r="H146" s="6" t="s">
        <v>7</v>
      </c>
      <c r="I146" s="6" t="str">
        <f t="shared" si="6"/>
        <v>ok</v>
      </c>
      <c r="J146">
        <f t="shared" si="7"/>
        <v>32</v>
      </c>
      <c r="K146">
        <f t="shared" si="8"/>
        <v>8</v>
      </c>
    </row>
    <row r="147" spans="1:11" x14ac:dyDescent="0.15">
      <c r="A147" t="s">
        <v>46</v>
      </c>
      <c r="B147" s="11">
        <v>42223</v>
      </c>
      <c r="C147" s="12">
        <v>384647</v>
      </c>
      <c r="D147" s="13" t="s">
        <v>43</v>
      </c>
      <c r="E147" s="16">
        <v>225</v>
      </c>
      <c r="F147" s="13" t="s">
        <v>1</v>
      </c>
      <c r="G147" s="13" t="s">
        <v>2</v>
      </c>
      <c r="H147" s="6" t="s">
        <v>7</v>
      </c>
      <c r="I147" s="6" t="str">
        <f t="shared" si="6"/>
        <v>ok</v>
      </c>
      <c r="J147">
        <f t="shared" si="7"/>
        <v>32</v>
      </c>
      <c r="K147">
        <f t="shared" si="8"/>
        <v>8</v>
      </c>
    </row>
    <row r="148" spans="1:11" x14ac:dyDescent="0.15">
      <c r="A148" t="s">
        <v>46</v>
      </c>
      <c r="B148" s="1">
        <v>42228</v>
      </c>
      <c r="C148" s="2">
        <v>384647</v>
      </c>
      <c r="D148" s="3" t="s">
        <v>43</v>
      </c>
      <c r="E148" s="7">
        <v>225</v>
      </c>
      <c r="F148" s="5" t="s">
        <v>1</v>
      </c>
      <c r="G148" s="6" t="s">
        <v>2</v>
      </c>
      <c r="H148" s="6" t="s">
        <v>7</v>
      </c>
      <c r="I148" s="6" t="str">
        <f t="shared" si="6"/>
        <v>ok</v>
      </c>
      <c r="J148">
        <f t="shared" si="7"/>
        <v>33</v>
      </c>
      <c r="K148">
        <f t="shared" si="8"/>
        <v>8</v>
      </c>
    </row>
    <row r="149" spans="1:11" ht="12.75" x14ac:dyDescent="0.2">
      <c r="A149" t="s">
        <v>46</v>
      </c>
      <c r="B149" s="26">
        <v>42223</v>
      </c>
      <c r="C149" s="13">
        <v>384649</v>
      </c>
      <c r="D149" s="13" t="s">
        <v>88</v>
      </c>
      <c r="E149" s="13" t="s">
        <v>12</v>
      </c>
      <c r="F149" s="13" t="s">
        <v>1</v>
      </c>
      <c r="G149" s="13" t="s">
        <v>2</v>
      </c>
      <c r="H149" s="27"/>
      <c r="I149" s="6" t="str">
        <f t="shared" si="6"/>
        <v>not ok</v>
      </c>
      <c r="J149">
        <f t="shared" si="7"/>
        <v>32</v>
      </c>
      <c r="K149">
        <f t="shared" si="8"/>
        <v>8</v>
      </c>
    </row>
    <row r="150" spans="1:11" ht="12.75" x14ac:dyDescent="0.15">
      <c r="A150" t="s">
        <v>46</v>
      </c>
      <c r="B150" s="11">
        <v>42223</v>
      </c>
      <c r="C150" s="12">
        <v>384655</v>
      </c>
      <c r="D150" s="13" t="s">
        <v>43</v>
      </c>
      <c r="E150" s="12" t="s">
        <v>13</v>
      </c>
      <c r="F150" s="13" t="s">
        <v>1</v>
      </c>
      <c r="G150" s="13" t="s">
        <v>2</v>
      </c>
      <c r="H150" s="17" t="s">
        <v>7</v>
      </c>
      <c r="I150" s="6" t="str">
        <f t="shared" si="6"/>
        <v>ok</v>
      </c>
      <c r="J150">
        <f t="shared" si="7"/>
        <v>32</v>
      </c>
      <c r="K150">
        <f t="shared" si="8"/>
        <v>8</v>
      </c>
    </row>
    <row r="151" spans="1:11" ht="12.75" x14ac:dyDescent="0.15">
      <c r="A151" t="s">
        <v>46</v>
      </c>
      <c r="B151" s="11">
        <v>42223</v>
      </c>
      <c r="C151" s="12">
        <v>384657</v>
      </c>
      <c r="D151" s="13" t="s">
        <v>43</v>
      </c>
      <c r="E151" s="12" t="s">
        <v>14</v>
      </c>
      <c r="F151" s="13" t="s">
        <v>1</v>
      </c>
      <c r="G151" s="13" t="s">
        <v>2</v>
      </c>
      <c r="H151" s="17" t="s">
        <v>7</v>
      </c>
      <c r="I151" s="6" t="str">
        <f t="shared" si="6"/>
        <v>ok</v>
      </c>
      <c r="J151">
        <f t="shared" si="7"/>
        <v>32</v>
      </c>
      <c r="K151">
        <f t="shared" si="8"/>
        <v>8</v>
      </c>
    </row>
    <row r="152" spans="1:11" x14ac:dyDescent="0.15">
      <c r="A152" t="s">
        <v>47</v>
      </c>
      <c r="B152" s="1">
        <v>42223</v>
      </c>
      <c r="C152">
        <v>384660</v>
      </c>
      <c r="D152" t="s">
        <v>5</v>
      </c>
      <c r="G152" t="s">
        <v>2</v>
      </c>
      <c r="H152" t="s">
        <v>7</v>
      </c>
      <c r="I152" s="6" t="str">
        <f t="shared" si="6"/>
        <v>ok</v>
      </c>
      <c r="J152">
        <f t="shared" si="7"/>
        <v>32</v>
      </c>
      <c r="K152">
        <f t="shared" si="8"/>
        <v>8</v>
      </c>
    </row>
    <row r="153" spans="1:11" ht="12.75" x14ac:dyDescent="0.2">
      <c r="A153" t="s">
        <v>47</v>
      </c>
      <c r="B153" s="1">
        <v>42226</v>
      </c>
      <c r="C153">
        <v>384720</v>
      </c>
      <c r="D153" t="s">
        <v>5</v>
      </c>
      <c r="G153" s="6" t="s">
        <v>2</v>
      </c>
      <c r="H153" s="23" t="s">
        <v>61</v>
      </c>
      <c r="I153" s="6" t="str">
        <f t="shared" si="6"/>
        <v>not ok</v>
      </c>
      <c r="J153">
        <f t="shared" si="7"/>
        <v>33</v>
      </c>
      <c r="K153">
        <f t="shared" si="8"/>
        <v>8</v>
      </c>
    </row>
    <row r="154" spans="1:11" x14ac:dyDescent="0.15">
      <c r="A154" t="s">
        <v>47</v>
      </c>
      <c r="B154" s="1">
        <v>42233</v>
      </c>
      <c r="C154">
        <v>384720</v>
      </c>
      <c r="D154" t="s">
        <v>43</v>
      </c>
      <c r="G154" t="s">
        <v>29</v>
      </c>
      <c r="I154" s="6" t="str">
        <f t="shared" si="6"/>
        <v>not ok</v>
      </c>
      <c r="J154">
        <f t="shared" si="7"/>
        <v>34</v>
      </c>
      <c r="K154">
        <f t="shared" si="8"/>
        <v>8</v>
      </c>
    </row>
    <row r="155" spans="1:11" ht="12.75" x14ac:dyDescent="0.15">
      <c r="A155" t="s">
        <v>46</v>
      </c>
      <c r="B155" s="11">
        <v>42226</v>
      </c>
      <c r="C155" s="12">
        <v>384733</v>
      </c>
      <c r="D155" s="13" t="s">
        <v>43</v>
      </c>
      <c r="E155" s="12" t="s">
        <v>16</v>
      </c>
      <c r="F155" s="13" t="s">
        <v>1</v>
      </c>
      <c r="G155" s="13" t="s">
        <v>2</v>
      </c>
      <c r="H155" s="17" t="s">
        <v>7</v>
      </c>
      <c r="I155" s="6" t="str">
        <f t="shared" si="6"/>
        <v>ok</v>
      </c>
      <c r="J155">
        <f t="shared" si="7"/>
        <v>33</v>
      </c>
      <c r="K155">
        <f t="shared" si="8"/>
        <v>8</v>
      </c>
    </row>
    <row r="156" spans="1:11" x14ac:dyDescent="0.15">
      <c r="A156" t="s">
        <v>46</v>
      </c>
      <c r="B156" s="1">
        <v>42228</v>
      </c>
      <c r="C156" s="2">
        <v>384733</v>
      </c>
      <c r="D156" s="3" t="s">
        <v>43</v>
      </c>
      <c r="E156" s="4" t="s">
        <v>6</v>
      </c>
      <c r="F156" s="5" t="s">
        <v>1</v>
      </c>
      <c r="G156" s="6" t="s">
        <v>2</v>
      </c>
      <c r="H156" s="6" t="s">
        <v>3</v>
      </c>
      <c r="I156" s="6" t="str">
        <f t="shared" si="6"/>
        <v>ok</v>
      </c>
      <c r="J156">
        <f t="shared" si="7"/>
        <v>33</v>
      </c>
      <c r="K156">
        <f t="shared" si="8"/>
        <v>8</v>
      </c>
    </row>
    <row r="157" spans="1:11" x14ac:dyDescent="0.15">
      <c r="A157" t="s">
        <v>47</v>
      </c>
      <c r="B157" s="1">
        <v>42226</v>
      </c>
      <c r="C157">
        <v>384736</v>
      </c>
      <c r="D157" t="s">
        <v>5</v>
      </c>
      <c r="G157" s="6" t="s">
        <v>2</v>
      </c>
      <c r="H157" t="s">
        <v>7</v>
      </c>
      <c r="I157" s="6" t="str">
        <f t="shared" si="6"/>
        <v>ok</v>
      </c>
      <c r="J157">
        <f t="shared" si="7"/>
        <v>33</v>
      </c>
      <c r="K157">
        <f t="shared" si="8"/>
        <v>8</v>
      </c>
    </row>
    <row r="158" spans="1:11" x14ac:dyDescent="0.15">
      <c r="A158" t="s">
        <v>47</v>
      </c>
      <c r="B158" s="1">
        <v>42226</v>
      </c>
      <c r="C158">
        <v>384741</v>
      </c>
      <c r="D158" t="s">
        <v>5</v>
      </c>
      <c r="G158" s="6" t="s">
        <v>2</v>
      </c>
      <c r="H158" t="s">
        <v>7</v>
      </c>
      <c r="I158" s="6" t="str">
        <f t="shared" si="6"/>
        <v>ok</v>
      </c>
      <c r="J158">
        <f t="shared" si="7"/>
        <v>33</v>
      </c>
      <c r="K158">
        <f t="shared" si="8"/>
        <v>8</v>
      </c>
    </row>
    <row r="159" spans="1:11" x14ac:dyDescent="0.15">
      <c r="A159" t="s">
        <v>47</v>
      </c>
      <c r="B159" s="1">
        <v>42226</v>
      </c>
      <c r="C159">
        <v>384744</v>
      </c>
      <c r="D159" t="s">
        <v>5</v>
      </c>
      <c r="G159" s="6" t="s">
        <v>2</v>
      </c>
      <c r="H159" t="s">
        <v>7</v>
      </c>
      <c r="I159" s="6" t="str">
        <f t="shared" si="6"/>
        <v>ok</v>
      </c>
      <c r="J159">
        <f t="shared" si="7"/>
        <v>33</v>
      </c>
      <c r="K159">
        <f t="shared" si="8"/>
        <v>8</v>
      </c>
    </row>
    <row r="160" spans="1:11" ht="12.75" x14ac:dyDescent="0.15">
      <c r="A160" t="s">
        <v>46</v>
      </c>
      <c r="B160" s="11">
        <v>42226</v>
      </c>
      <c r="C160" s="12">
        <v>384745</v>
      </c>
      <c r="D160" s="13" t="s">
        <v>43</v>
      </c>
      <c r="E160" s="15">
        <v>160</v>
      </c>
      <c r="F160" s="13" t="s">
        <v>1</v>
      </c>
      <c r="G160" s="13" t="s">
        <v>2</v>
      </c>
      <c r="H160" s="17" t="s">
        <v>7</v>
      </c>
      <c r="I160" s="6" t="str">
        <f t="shared" si="6"/>
        <v>ok</v>
      </c>
      <c r="J160">
        <f t="shared" si="7"/>
        <v>33</v>
      </c>
      <c r="K160">
        <f t="shared" si="8"/>
        <v>8</v>
      </c>
    </row>
    <row r="161" spans="1:11" x14ac:dyDescent="0.15">
      <c r="A161" t="s">
        <v>47</v>
      </c>
      <c r="B161" s="1">
        <v>42226</v>
      </c>
      <c r="C161">
        <v>384755</v>
      </c>
      <c r="D161" t="s">
        <v>5</v>
      </c>
      <c r="G161" t="s">
        <v>2</v>
      </c>
      <c r="H161" t="s">
        <v>7</v>
      </c>
      <c r="I161" s="6" t="str">
        <f t="shared" si="6"/>
        <v>ok</v>
      </c>
      <c r="J161">
        <f t="shared" si="7"/>
        <v>33</v>
      </c>
      <c r="K161">
        <f t="shared" si="8"/>
        <v>8</v>
      </c>
    </row>
    <row r="162" spans="1:11" x14ac:dyDescent="0.15">
      <c r="A162" t="s">
        <v>47</v>
      </c>
      <c r="B162" s="1">
        <v>42226</v>
      </c>
      <c r="C162">
        <v>384764</v>
      </c>
      <c r="D162" t="s">
        <v>5</v>
      </c>
      <c r="G162" t="s">
        <v>2</v>
      </c>
      <c r="H162" t="s">
        <v>62</v>
      </c>
      <c r="I162" s="6" t="str">
        <f t="shared" si="6"/>
        <v>not ok</v>
      </c>
      <c r="J162">
        <f t="shared" si="7"/>
        <v>33</v>
      </c>
      <c r="K162">
        <f t="shared" si="8"/>
        <v>8</v>
      </c>
    </row>
    <row r="163" spans="1:11" x14ac:dyDescent="0.15">
      <c r="A163" t="s">
        <v>47</v>
      </c>
      <c r="B163" s="1">
        <v>42228</v>
      </c>
      <c r="C163">
        <v>384764</v>
      </c>
      <c r="D163" t="s">
        <v>44</v>
      </c>
      <c r="G163" t="s">
        <v>29</v>
      </c>
      <c r="H163" t="s">
        <v>7</v>
      </c>
      <c r="I163" s="6" t="str">
        <f t="shared" si="6"/>
        <v>ok</v>
      </c>
      <c r="J163">
        <f t="shared" si="7"/>
        <v>33</v>
      </c>
      <c r="K163">
        <f t="shared" si="8"/>
        <v>8</v>
      </c>
    </row>
    <row r="164" spans="1:11" x14ac:dyDescent="0.15">
      <c r="A164" t="s">
        <v>46</v>
      </c>
      <c r="B164" s="1">
        <v>42227</v>
      </c>
      <c r="C164" s="2">
        <v>384814</v>
      </c>
      <c r="D164" s="3" t="s">
        <v>43</v>
      </c>
      <c r="E164" s="8">
        <v>29</v>
      </c>
      <c r="F164" s="5" t="s">
        <v>1</v>
      </c>
      <c r="G164" s="6" t="s">
        <v>2</v>
      </c>
      <c r="H164" s="6" t="s">
        <v>7</v>
      </c>
      <c r="I164" s="6" t="str">
        <f t="shared" si="6"/>
        <v>ok</v>
      </c>
      <c r="J164">
        <f t="shared" si="7"/>
        <v>33</v>
      </c>
      <c r="K164">
        <f t="shared" si="8"/>
        <v>8</v>
      </c>
    </row>
    <row r="165" spans="1:11" x14ac:dyDescent="0.15">
      <c r="A165" t="s">
        <v>47</v>
      </c>
      <c r="B165" s="1">
        <v>42227</v>
      </c>
      <c r="C165">
        <v>384816</v>
      </c>
      <c r="D165" t="s">
        <v>5</v>
      </c>
      <c r="G165" t="s">
        <v>2</v>
      </c>
      <c r="H165" t="s">
        <v>7</v>
      </c>
      <c r="I165" s="6" t="str">
        <f t="shared" si="6"/>
        <v>ok</v>
      </c>
      <c r="J165">
        <f t="shared" si="7"/>
        <v>33</v>
      </c>
      <c r="K165">
        <f t="shared" si="8"/>
        <v>8</v>
      </c>
    </row>
    <row r="166" spans="1:11" x14ac:dyDescent="0.15">
      <c r="A166" t="s">
        <v>47</v>
      </c>
      <c r="B166" s="1">
        <v>42227</v>
      </c>
      <c r="C166">
        <v>384820</v>
      </c>
      <c r="D166" t="s">
        <v>5</v>
      </c>
      <c r="G166" t="s">
        <v>2</v>
      </c>
      <c r="H166" t="s">
        <v>7</v>
      </c>
      <c r="I166" s="6" t="str">
        <f t="shared" si="6"/>
        <v>ok</v>
      </c>
      <c r="J166">
        <f t="shared" si="7"/>
        <v>33</v>
      </c>
      <c r="K166">
        <f t="shared" si="8"/>
        <v>8</v>
      </c>
    </row>
    <row r="167" spans="1:11" ht="12.75" x14ac:dyDescent="0.2">
      <c r="A167" t="s">
        <v>47</v>
      </c>
      <c r="B167" s="1">
        <v>42227</v>
      </c>
      <c r="C167">
        <v>384822</v>
      </c>
      <c r="D167" t="s">
        <v>5</v>
      </c>
      <c r="G167" t="s">
        <v>2</v>
      </c>
      <c r="H167" s="23" t="s">
        <v>63</v>
      </c>
      <c r="I167" s="6" t="str">
        <f t="shared" si="6"/>
        <v>not ok</v>
      </c>
      <c r="J167">
        <f t="shared" si="7"/>
        <v>33</v>
      </c>
      <c r="K167">
        <f t="shared" si="8"/>
        <v>8</v>
      </c>
    </row>
    <row r="168" spans="1:11" x14ac:dyDescent="0.15">
      <c r="A168" t="s">
        <v>47</v>
      </c>
      <c r="B168" s="1">
        <v>42227</v>
      </c>
      <c r="C168">
        <v>384825</v>
      </c>
      <c r="D168" t="s">
        <v>5</v>
      </c>
      <c r="G168" t="s">
        <v>2</v>
      </c>
      <c r="H168" t="s">
        <v>7</v>
      </c>
      <c r="I168" s="6" t="str">
        <f t="shared" si="6"/>
        <v>ok</v>
      </c>
      <c r="J168">
        <f t="shared" si="7"/>
        <v>33</v>
      </c>
      <c r="K168">
        <f t="shared" si="8"/>
        <v>8</v>
      </c>
    </row>
    <row r="169" spans="1:11" x14ac:dyDescent="0.15">
      <c r="A169" t="s">
        <v>46</v>
      </c>
      <c r="B169" s="1">
        <v>42227</v>
      </c>
      <c r="C169" s="2">
        <v>384834</v>
      </c>
      <c r="D169" s="3" t="s">
        <v>5</v>
      </c>
      <c r="E169" s="8">
        <v>700</v>
      </c>
      <c r="F169" s="5" t="s">
        <v>1</v>
      </c>
      <c r="G169" s="6" t="s">
        <v>2</v>
      </c>
      <c r="H169" s="6" t="s">
        <v>7</v>
      </c>
      <c r="I169" s="6" t="str">
        <f t="shared" si="6"/>
        <v>ok</v>
      </c>
      <c r="J169">
        <f t="shared" si="7"/>
        <v>33</v>
      </c>
      <c r="K169">
        <f t="shared" si="8"/>
        <v>8</v>
      </c>
    </row>
    <row r="170" spans="1:11" ht="168.75" x14ac:dyDescent="0.15">
      <c r="A170" t="s">
        <v>47</v>
      </c>
      <c r="B170" s="1">
        <v>42227</v>
      </c>
      <c r="C170">
        <v>384835</v>
      </c>
      <c r="D170" t="s">
        <v>5</v>
      </c>
      <c r="G170" t="s">
        <v>2</v>
      </c>
      <c r="H170" s="24" t="s">
        <v>64</v>
      </c>
      <c r="I170" s="6" t="str">
        <f t="shared" si="6"/>
        <v>not ok</v>
      </c>
      <c r="J170">
        <f t="shared" si="7"/>
        <v>33</v>
      </c>
      <c r="K170">
        <f t="shared" si="8"/>
        <v>8</v>
      </c>
    </row>
    <row r="171" spans="1:11" x14ac:dyDescent="0.15">
      <c r="A171" t="s">
        <v>46</v>
      </c>
      <c r="B171" s="1">
        <v>42227</v>
      </c>
      <c r="C171" s="2">
        <v>384837</v>
      </c>
      <c r="D171" s="3" t="s">
        <v>43</v>
      </c>
      <c r="E171" s="4" t="s">
        <v>18</v>
      </c>
      <c r="F171" s="5" t="s">
        <v>1</v>
      </c>
      <c r="G171" s="6" t="s">
        <v>2</v>
      </c>
      <c r="H171" s="6" t="s">
        <v>7</v>
      </c>
      <c r="I171" s="6" t="str">
        <f t="shared" si="6"/>
        <v>ok</v>
      </c>
      <c r="J171">
        <f t="shared" si="7"/>
        <v>33</v>
      </c>
      <c r="K171">
        <f t="shared" si="8"/>
        <v>8</v>
      </c>
    </row>
    <row r="172" spans="1:11" x14ac:dyDescent="0.15">
      <c r="A172" t="s">
        <v>46</v>
      </c>
      <c r="B172" s="1">
        <v>42227</v>
      </c>
      <c r="C172" s="2">
        <v>384840</v>
      </c>
      <c r="D172" s="3" t="s">
        <v>43</v>
      </c>
      <c r="E172" s="4" t="s">
        <v>19</v>
      </c>
      <c r="F172" s="5" t="s">
        <v>1</v>
      </c>
      <c r="G172" s="6" t="s">
        <v>2</v>
      </c>
      <c r="H172" s="6" t="s">
        <v>7</v>
      </c>
      <c r="I172" s="6" t="str">
        <f t="shared" si="6"/>
        <v>ok</v>
      </c>
      <c r="J172">
        <f t="shared" si="7"/>
        <v>33</v>
      </c>
      <c r="K172">
        <f t="shared" si="8"/>
        <v>8</v>
      </c>
    </row>
    <row r="173" spans="1:11" ht="15" customHeight="1" x14ac:dyDescent="0.15">
      <c r="A173" t="s">
        <v>46</v>
      </c>
      <c r="B173" s="1">
        <v>42227</v>
      </c>
      <c r="C173" s="2">
        <v>384841</v>
      </c>
      <c r="D173" s="3" t="s">
        <v>43</v>
      </c>
      <c r="E173" s="4" t="s">
        <v>19</v>
      </c>
      <c r="F173" s="5" t="s">
        <v>1</v>
      </c>
      <c r="G173" s="6" t="s">
        <v>2</v>
      </c>
      <c r="H173" s="6" t="s">
        <v>7</v>
      </c>
      <c r="I173" s="6" t="str">
        <f t="shared" si="6"/>
        <v>ok</v>
      </c>
      <c r="J173">
        <f t="shared" si="7"/>
        <v>33</v>
      </c>
      <c r="K173">
        <f t="shared" si="8"/>
        <v>8</v>
      </c>
    </row>
    <row r="174" spans="1:11" x14ac:dyDescent="0.15">
      <c r="A174" t="s">
        <v>46</v>
      </c>
      <c r="B174" s="1">
        <v>42227</v>
      </c>
      <c r="C174" s="2">
        <v>384843</v>
      </c>
      <c r="D174" s="3" t="s">
        <v>43</v>
      </c>
      <c r="E174" s="4" t="s">
        <v>20</v>
      </c>
      <c r="F174" s="5" t="s">
        <v>1</v>
      </c>
      <c r="G174" s="6" t="s">
        <v>2</v>
      </c>
      <c r="H174" s="6" t="s">
        <v>7</v>
      </c>
      <c r="I174" s="6" t="str">
        <f t="shared" si="6"/>
        <v>ok</v>
      </c>
      <c r="J174">
        <f t="shared" si="7"/>
        <v>33</v>
      </c>
      <c r="K174">
        <f t="shared" si="8"/>
        <v>8</v>
      </c>
    </row>
    <row r="175" spans="1:11" x14ac:dyDescent="0.15">
      <c r="A175" t="s">
        <v>46</v>
      </c>
      <c r="B175" s="1">
        <v>42229</v>
      </c>
      <c r="C175" s="2">
        <v>384843</v>
      </c>
      <c r="D175" s="3" t="s">
        <v>43</v>
      </c>
      <c r="E175" s="4" t="s">
        <v>20</v>
      </c>
      <c r="F175" s="5" t="s">
        <v>1</v>
      </c>
      <c r="G175" s="6" t="s">
        <v>2</v>
      </c>
      <c r="I175" s="6" t="str">
        <f t="shared" si="6"/>
        <v>not ok</v>
      </c>
      <c r="J175">
        <f t="shared" si="7"/>
        <v>33</v>
      </c>
      <c r="K175">
        <f t="shared" si="8"/>
        <v>8</v>
      </c>
    </row>
    <row r="176" spans="1:11" x14ac:dyDescent="0.15">
      <c r="A176" t="s">
        <v>47</v>
      </c>
      <c r="B176" s="1">
        <v>42227</v>
      </c>
      <c r="C176">
        <v>384847</v>
      </c>
      <c r="D176" t="s">
        <v>5</v>
      </c>
      <c r="G176" t="s">
        <v>2</v>
      </c>
      <c r="H176" t="s">
        <v>7</v>
      </c>
      <c r="I176" s="6" t="str">
        <f t="shared" si="6"/>
        <v>ok</v>
      </c>
      <c r="J176">
        <f t="shared" si="7"/>
        <v>33</v>
      </c>
      <c r="K176">
        <f t="shared" si="8"/>
        <v>8</v>
      </c>
    </row>
    <row r="177" spans="1:11" x14ac:dyDescent="0.15">
      <c r="A177" t="s">
        <v>46</v>
      </c>
      <c r="B177" s="1">
        <v>42227</v>
      </c>
      <c r="C177" s="2">
        <v>384848</v>
      </c>
      <c r="D177" s="3" t="s">
        <v>43</v>
      </c>
      <c r="E177" s="8">
        <v>30</v>
      </c>
      <c r="F177" s="5" t="s">
        <v>1</v>
      </c>
      <c r="G177" s="6" t="s">
        <v>2</v>
      </c>
      <c r="H177" s="6" t="s">
        <v>3</v>
      </c>
      <c r="I177" s="6" t="str">
        <f t="shared" si="6"/>
        <v>ok</v>
      </c>
      <c r="J177">
        <f t="shared" si="7"/>
        <v>33</v>
      </c>
      <c r="K177">
        <f t="shared" si="8"/>
        <v>8</v>
      </c>
    </row>
    <row r="178" spans="1:11" x14ac:dyDescent="0.15">
      <c r="A178" t="s">
        <v>47</v>
      </c>
      <c r="B178" s="1">
        <v>42227</v>
      </c>
      <c r="C178">
        <v>384849</v>
      </c>
      <c r="D178" t="s">
        <v>5</v>
      </c>
      <c r="G178" t="s">
        <v>2</v>
      </c>
      <c r="H178" t="s">
        <v>7</v>
      </c>
      <c r="I178" s="6" t="str">
        <f t="shared" si="6"/>
        <v>ok</v>
      </c>
      <c r="J178">
        <f t="shared" si="7"/>
        <v>33</v>
      </c>
      <c r="K178">
        <f t="shared" si="8"/>
        <v>8</v>
      </c>
    </row>
    <row r="179" spans="1:11" x14ac:dyDescent="0.15">
      <c r="A179" t="s">
        <v>47</v>
      </c>
      <c r="B179" s="1">
        <v>42227</v>
      </c>
      <c r="C179">
        <v>384850</v>
      </c>
      <c r="D179" t="s">
        <v>5</v>
      </c>
      <c r="G179" t="s">
        <v>2</v>
      </c>
      <c r="H179" t="s">
        <v>7</v>
      </c>
      <c r="I179" s="6" t="str">
        <f t="shared" si="6"/>
        <v>ok</v>
      </c>
      <c r="J179">
        <f t="shared" si="7"/>
        <v>33</v>
      </c>
      <c r="K179">
        <f t="shared" si="8"/>
        <v>8</v>
      </c>
    </row>
    <row r="180" spans="1:11" x14ac:dyDescent="0.15">
      <c r="A180" t="s">
        <v>47</v>
      </c>
      <c r="B180" s="1">
        <v>42227</v>
      </c>
      <c r="C180">
        <v>384851</v>
      </c>
      <c r="D180" t="s">
        <v>5</v>
      </c>
      <c r="G180" t="s">
        <v>2</v>
      </c>
      <c r="H180" t="s">
        <v>7</v>
      </c>
      <c r="I180" s="6" t="str">
        <f t="shared" si="6"/>
        <v>ok</v>
      </c>
      <c r="J180">
        <f t="shared" si="7"/>
        <v>33</v>
      </c>
      <c r="K180">
        <f t="shared" si="8"/>
        <v>8</v>
      </c>
    </row>
    <row r="181" spans="1:11" x14ac:dyDescent="0.15">
      <c r="A181" t="s">
        <v>46</v>
      </c>
      <c r="B181" s="1">
        <v>42227</v>
      </c>
      <c r="C181" s="2">
        <v>384853</v>
      </c>
      <c r="D181" s="3" t="s">
        <v>43</v>
      </c>
      <c r="E181" s="8">
        <v>105</v>
      </c>
      <c r="F181" s="5" t="s">
        <v>1</v>
      </c>
      <c r="G181" s="6" t="s">
        <v>2</v>
      </c>
      <c r="H181" s="6" t="s">
        <v>7</v>
      </c>
      <c r="I181" s="6" t="str">
        <f t="shared" si="6"/>
        <v>ok</v>
      </c>
      <c r="J181">
        <f t="shared" si="7"/>
        <v>33</v>
      </c>
      <c r="K181">
        <f t="shared" si="8"/>
        <v>8</v>
      </c>
    </row>
    <row r="182" spans="1:11" x14ac:dyDescent="0.15">
      <c r="A182" t="s">
        <v>47</v>
      </c>
      <c r="B182" s="1">
        <v>42228</v>
      </c>
      <c r="C182">
        <v>384885</v>
      </c>
      <c r="D182" t="s">
        <v>5</v>
      </c>
      <c r="G182" t="s">
        <v>2</v>
      </c>
      <c r="H182" t="s">
        <v>65</v>
      </c>
      <c r="I182" s="6" t="str">
        <f t="shared" si="6"/>
        <v>not ok</v>
      </c>
      <c r="J182">
        <f t="shared" si="7"/>
        <v>33</v>
      </c>
      <c r="K182">
        <f t="shared" si="8"/>
        <v>8</v>
      </c>
    </row>
    <row r="183" spans="1:11" x14ac:dyDescent="0.15">
      <c r="A183" t="s">
        <v>46</v>
      </c>
      <c r="B183" s="1">
        <v>42228</v>
      </c>
      <c r="C183" s="2">
        <v>384887</v>
      </c>
      <c r="D183" s="3" t="s">
        <v>43</v>
      </c>
      <c r="E183" s="4" t="s">
        <v>25</v>
      </c>
      <c r="F183" s="5" t="s">
        <v>1</v>
      </c>
      <c r="G183" s="6" t="s">
        <v>2</v>
      </c>
      <c r="H183" s="6" t="s">
        <v>3</v>
      </c>
      <c r="I183" s="6" t="str">
        <f t="shared" si="6"/>
        <v>ok</v>
      </c>
      <c r="J183">
        <f t="shared" si="7"/>
        <v>33</v>
      </c>
      <c r="K183">
        <f t="shared" si="8"/>
        <v>8</v>
      </c>
    </row>
    <row r="184" spans="1:11" x14ac:dyDescent="0.15">
      <c r="A184" t="s">
        <v>46</v>
      </c>
      <c r="B184" s="1">
        <v>42233</v>
      </c>
      <c r="C184" s="2">
        <v>384893</v>
      </c>
      <c r="D184" s="3" t="s">
        <v>43</v>
      </c>
      <c r="E184" s="7">
        <v>1200</v>
      </c>
      <c r="F184" s="5" t="s">
        <v>5</v>
      </c>
      <c r="G184" s="6" t="s">
        <v>2</v>
      </c>
      <c r="I184" s="6" t="str">
        <f t="shared" si="6"/>
        <v>not ok</v>
      </c>
      <c r="J184">
        <f t="shared" si="7"/>
        <v>34</v>
      </c>
      <c r="K184">
        <f t="shared" si="8"/>
        <v>8</v>
      </c>
    </row>
    <row r="185" spans="1:11" x14ac:dyDescent="0.15">
      <c r="A185" t="s">
        <v>46</v>
      </c>
      <c r="B185" s="1">
        <v>42264</v>
      </c>
      <c r="C185" s="2">
        <v>384893</v>
      </c>
      <c r="D185" s="3" t="s">
        <v>43</v>
      </c>
      <c r="E185" s="7">
        <v>1200</v>
      </c>
      <c r="F185" s="5" t="s">
        <v>5</v>
      </c>
      <c r="G185" s="6" t="s">
        <v>2</v>
      </c>
      <c r="I185" s="6" t="str">
        <f t="shared" si="6"/>
        <v>not ok</v>
      </c>
      <c r="J185">
        <f t="shared" si="7"/>
        <v>38</v>
      </c>
      <c r="K185">
        <f t="shared" si="8"/>
        <v>9</v>
      </c>
    </row>
    <row r="186" spans="1:11" x14ac:dyDescent="0.15">
      <c r="A186" t="s">
        <v>46</v>
      </c>
      <c r="B186" s="1">
        <v>42228</v>
      </c>
      <c r="C186" s="2">
        <v>384894</v>
      </c>
      <c r="D186" s="3" t="s">
        <v>43</v>
      </c>
      <c r="E186" s="8">
        <v>64</v>
      </c>
      <c r="F186" s="5" t="s">
        <v>1</v>
      </c>
      <c r="G186" s="6" t="s">
        <v>2</v>
      </c>
      <c r="H186" s="6" t="s">
        <v>7</v>
      </c>
      <c r="I186" s="6" t="str">
        <f t="shared" si="6"/>
        <v>ok</v>
      </c>
      <c r="J186">
        <f t="shared" si="7"/>
        <v>33</v>
      </c>
      <c r="K186">
        <f t="shared" si="8"/>
        <v>8</v>
      </c>
    </row>
    <row r="187" spans="1:11" x14ac:dyDescent="0.15">
      <c r="A187" t="s">
        <v>47</v>
      </c>
      <c r="B187" s="1">
        <v>42228</v>
      </c>
      <c r="C187">
        <v>384898</v>
      </c>
      <c r="D187" t="s">
        <v>5</v>
      </c>
      <c r="G187" t="s">
        <v>2</v>
      </c>
      <c r="H187" t="s">
        <v>66</v>
      </c>
      <c r="I187" s="6" t="str">
        <f t="shared" si="6"/>
        <v>not ok</v>
      </c>
      <c r="J187">
        <f t="shared" si="7"/>
        <v>33</v>
      </c>
      <c r="K187">
        <f t="shared" si="8"/>
        <v>8</v>
      </c>
    </row>
    <row r="188" spans="1:11" x14ac:dyDescent="0.15">
      <c r="A188" t="s">
        <v>47</v>
      </c>
      <c r="B188" s="1">
        <v>42228</v>
      </c>
      <c r="C188">
        <v>384902</v>
      </c>
      <c r="D188" t="s">
        <v>5</v>
      </c>
      <c r="G188" t="s">
        <v>2</v>
      </c>
      <c r="H188" t="s">
        <v>7</v>
      </c>
      <c r="I188" s="6" t="str">
        <f t="shared" si="6"/>
        <v>ok</v>
      </c>
      <c r="J188">
        <f t="shared" si="7"/>
        <v>33</v>
      </c>
      <c r="K188">
        <f t="shared" si="8"/>
        <v>8</v>
      </c>
    </row>
    <row r="189" spans="1:11" x14ac:dyDescent="0.15">
      <c r="A189" t="s">
        <v>46</v>
      </c>
      <c r="B189" s="1">
        <v>42228</v>
      </c>
      <c r="C189" s="2">
        <v>384908</v>
      </c>
      <c r="D189" s="3" t="s">
        <v>43</v>
      </c>
      <c r="E189" s="4" t="s">
        <v>23</v>
      </c>
      <c r="F189" s="5" t="s">
        <v>1</v>
      </c>
      <c r="G189" s="6" t="s">
        <v>2</v>
      </c>
      <c r="H189" s="6" t="s">
        <v>7</v>
      </c>
      <c r="I189" s="6" t="str">
        <f t="shared" si="6"/>
        <v>ok</v>
      </c>
      <c r="J189">
        <f t="shared" si="7"/>
        <v>33</v>
      </c>
      <c r="K189">
        <f t="shared" si="8"/>
        <v>8</v>
      </c>
    </row>
    <row r="190" spans="1:11" x14ac:dyDescent="0.15">
      <c r="A190" t="s">
        <v>46</v>
      </c>
      <c r="B190" s="1">
        <v>42229</v>
      </c>
      <c r="C190" s="2">
        <v>384908</v>
      </c>
      <c r="D190" s="3" t="s">
        <v>43</v>
      </c>
      <c r="E190" s="4" t="s">
        <v>23</v>
      </c>
      <c r="F190" s="5" t="s">
        <v>1</v>
      </c>
      <c r="G190" s="6" t="s">
        <v>2</v>
      </c>
      <c r="I190" s="6" t="str">
        <f t="shared" si="6"/>
        <v>not ok</v>
      </c>
      <c r="J190">
        <f t="shared" si="7"/>
        <v>33</v>
      </c>
      <c r="K190">
        <f t="shared" si="8"/>
        <v>8</v>
      </c>
    </row>
    <row r="191" spans="1:11" x14ac:dyDescent="0.15">
      <c r="A191" t="s">
        <v>47</v>
      </c>
      <c r="B191" s="1">
        <v>42228</v>
      </c>
      <c r="C191">
        <v>384909</v>
      </c>
      <c r="D191" t="s">
        <v>5</v>
      </c>
      <c r="G191" t="s">
        <v>2</v>
      </c>
      <c r="I191" s="6" t="str">
        <f t="shared" si="6"/>
        <v>not ok</v>
      </c>
      <c r="J191">
        <f t="shared" si="7"/>
        <v>33</v>
      </c>
      <c r="K191">
        <f t="shared" si="8"/>
        <v>8</v>
      </c>
    </row>
    <row r="192" spans="1:11" x14ac:dyDescent="0.15">
      <c r="A192" t="s">
        <v>47</v>
      </c>
      <c r="B192" s="1">
        <v>42233</v>
      </c>
      <c r="C192">
        <v>384909</v>
      </c>
      <c r="D192" t="s">
        <v>43</v>
      </c>
      <c r="G192" t="s">
        <v>29</v>
      </c>
      <c r="H192" t="s">
        <v>7</v>
      </c>
      <c r="I192" s="6" t="str">
        <f t="shared" si="6"/>
        <v>ok</v>
      </c>
      <c r="J192">
        <f t="shared" si="7"/>
        <v>34</v>
      </c>
      <c r="K192">
        <f t="shared" si="8"/>
        <v>8</v>
      </c>
    </row>
    <row r="193" spans="1:11" x14ac:dyDescent="0.15">
      <c r="A193" t="s">
        <v>46</v>
      </c>
      <c r="B193" s="1">
        <v>42228</v>
      </c>
      <c r="C193" s="2">
        <v>384910</v>
      </c>
      <c r="D193" s="3" t="s">
        <v>43</v>
      </c>
      <c r="E193" s="9">
        <v>94.5</v>
      </c>
      <c r="F193" s="5" t="s">
        <v>1</v>
      </c>
      <c r="G193" s="6" t="s">
        <v>2</v>
      </c>
      <c r="H193" s="6" t="s">
        <v>3</v>
      </c>
      <c r="I193" s="6" t="str">
        <f t="shared" si="6"/>
        <v>ok</v>
      </c>
      <c r="J193">
        <f t="shared" si="7"/>
        <v>33</v>
      </c>
      <c r="K193">
        <f t="shared" si="8"/>
        <v>8</v>
      </c>
    </row>
    <row r="194" spans="1:11" x14ac:dyDescent="0.15">
      <c r="A194" t="s">
        <v>46</v>
      </c>
      <c r="B194" s="1">
        <v>42229</v>
      </c>
      <c r="C194" s="2">
        <v>384912</v>
      </c>
      <c r="D194" s="3" t="s">
        <v>43</v>
      </c>
      <c r="E194" s="7">
        <v>85</v>
      </c>
      <c r="F194" s="5" t="s">
        <v>1</v>
      </c>
      <c r="G194" s="6" t="s">
        <v>2</v>
      </c>
      <c r="I194" s="6" t="str">
        <f t="shared" ref="I194:I257" si="9">IF(H194 ="ok","ok","not ok")</f>
        <v>not ok</v>
      </c>
      <c r="J194">
        <f t="shared" si="7"/>
        <v>33</v>
      </c>
      <c r="K194">
        <f t="shared" si="8"/>
        <v>8</v>
      </c>
    </row>
    <row r="195" spans="1:11" x14ac:dyDescent="0.15">
      <c r="A195" t="s">
        <v>47</v>
      </c>
      <c r="B195" s="1">
        <v>42228</v>
      </c>
      <c r="C195">
        <v>384912</v>
      </c>
      <c r="D195" t="s">
        <v>5</v>
      </c>
      <c r="G195" t="s">
        <v>29</v>
      </c>
      <c r="H195" t="s">
        <v>67</v>
      </c>
      <c r="I195" s="6" t="str">
        <f t="shared" si="9"/>
        <v>not ok</v>
      </c>
      <c r="J195">
        <f t="shared" ref="J195:J231" si="10">WEEKNUM(B195,1)</f>
        <v>33</v>
      </c>
      <c r="K195">
        <f t="shared" ref="K195:K231" si="11">MONTH(B195)</f>
        <v>8</v>
      </c>
    </row>
    <row r="196" spans="1:11" x14ac:dyDescent="0.15">
      <c r="A196" t="s">
        <v>46</v>
      </c>
      <c r="B196" s="1">
        <v>42229</v>
      </c>
      <c r="C196" s="2">
        <v>384963</v>
      </c>
      <c r="D196" s="3" t="s">
        <v>43</v>
      </c>
      <c r="E196" s="8">
        <v>17</v>
      </c>
      <c r="F196" s="5" t="s">
        <v>1</v>
      </c>
      <c r="G196" s="6" t="s">
        <v>2</v>
      </c>
      <c r="I196" s="6" t="str">
        <f t="shared" si="9"/>
        <v>not ok</v>
      </c>
      <c r="J196">
        <f t="shared" si="10"/>
        <v>33</v>
      </c>
      <c r="K196">
        <f t="shared" si="11"/>
        <v>8</v>
      </c>
    </row>
    <row r="197" spans="1:11" x14ac:dyDescent="0.15">
      <c r="A197" t="s">
        <v>46</v>
      </c>
      <c r="B197" s="1">
        <v>42229</v>
      </c>
      <c r="C197" s="2">
        <v>384967</v>
      </c>
      <c r="D197" s="3" t="s">
        <v>43</v>
      </c>
      <c r="E197" s="8">
        <v>160</v>
      </c>
      <c r="F197" s="5" t="s">
        <v>1</v>
      </c>
      <c r="G197" s="6" t="s">
        <v>2</v>
      </c>
      <c r="I197" s="6" t="str">
        <f t="shared" si="9"/>
        <v>not ok</v>
      </c>
      <c r="J197">
        <f t="shared" si="10"/>
        <v>33</v>
      </c>
      <c r="K197">
        <f t="shared" si="11"/>
        <v>8</v>
      </c>
    </row>
    <row r="198" spans="1:11" x14ac:dyDescent="0.15">
      <c r="A198" t="s">
        <v>46</v>
      </c>
      <c r="B198" s="1">
        <v>42229</v>
      </c>
      <c r="C198" s="2">
        <v>384974</v>
      </c>
      <c r="D198" s="3" t="s">
        <v>43</v>
      </c>
      <c r="E198" s="9">
        <v>12.4</v>
      </c>
      <c r="F198" s="5" t="s">
        <v>1</v>
      </c>
      <c r="G198" s="6" t="s">
        <v>2</v>
      </c>
      <c r="I198" s="6" t="str">
        <f t="shared" si="9"/>
        <v>not ok</v>
      </c>
      <c r="J198">
        <f t="shared" si="10"/>
        <v>33</v>
      </c>
      <c r="K198">
        <f t="shared" si="11"/>
        <v>8</v>
      </c>
    </row>
    <row r="199" spans="1:11" x14ac:dyDescent="0.15">
      <c r="A199" t="s">
        <v>46</v>
      </c>
      <c r="B199" s="1">
        <v>42229</v>
      </c>
      <c r="C199" s="2">
        <v>384975</v>
      </c>
      <c r="D199" s="3" t="s">
        <v>43</v>
      </c>
      <c r="E199" s="8">
        <v>650</v>
      </c>
      <c r="F199" s="5" t="s">
        <v>1</v>
      </c>
      <c r="G199" s="6" t="s">
        <v>2</v>
      </c>
      <c r="I199" s="6" t="str">
        <f t="shared" si="9"/>
        <v>not ok</v>
      </c>
      <c r="J199">
        <f t="shared" si="10"/>
        <v>33</v>
      </c>
      <c r="K199">
        <f t="shared" si="11"/>
        <v>8</v>
      </c>
    </row>
    <row r="200" spans="1:11" x14ac:dyDescent="0.15">
      <c r="A200" t="s">
        <v>46</v>
      </c>
      <c r="B200" s="1">
        <v>42229</v>
      </c>
      <c r="C200" s="2">
        <v>384978</v>
      </c>
      <c r="D200" s="3" t="s">
        <v>43</v>
      </c>
      <c r="E200" s="4" t="s">
        <v>27</v>
      </c>
      <c r="F200" s="5" t="s">
        <v>1</v>
      </c>
      <c r="G200" s="6" t="s">
        <v>2</v>
      </c>
      <c r="I200" s="6" t="str">
        <f t="shared" si="9"/>
        <v>not ok</v>
      </c>
      <c r="J200">
        <f t="shared" si="10"/>
        <v>33</v>
      </c>
      <c r="K200">
        <f t="shared" si="11"/>
        <v>8</v>
      </c>
    </row>
    <row r="201" spans="1:11" x14ac:dyDescent="0.15">
      <c r="A201" t="s">
        <v>46</v>
      </c>
      <c r="B201" s="1">
        <v>42229</v>
      </c>
      <c r="C201" s="2">
        <v>384981</v>
      </c>
      <c r="D201" s="3" t="s">
        <v>43</v>
      </c>
      <c r="E201" s="4" t="s">
        <v>28</v>
      </c>
      <c r="F201" s="5" t="s">
        <v>1</v>
      </c>
      <c r="G201" s="6" t="s">
        <v>2</v>
      </c>
      <c r="I201" s="6" t="str">
        <f t="shared" si="9"/>
        <v>not ok</v>
      </c>
      <c r="J201">
        <f t="shared" si="10"/>
        <v>33</v>
      </c>
      <c r="K201">
        <f t="shared" si="11"/>
        <v>8</v>
      </c>
    </row>
    <row r="202" spans="1:11" x14ac:dyDescent="0.15">
      <c r="A202" t="s">
        <v>46</v>
      </c>
      <c r="B202" s="1">
        <v>42229</v>
      </c>
      <c r="C202" s="2">
        <v>384987</v>
      </c>
      <c r="D202" s="3" t="s">
        <v>43</v>
      </c>
      <c r="E202" s="8">
        <v>240</v>
      </c>
      <c r="F202" s="5" t="s">
        <v>1</v>
      </c>
      <c r="G202" s="6" t="s">
        <v>2</v>
      </c>
      <c r="I202" s="6" t="str">
        <f t="shared" si="9"/>
        <v>not ok</v>
      </c>
      <c r="J202">
        <f t="shared" si="10"/>
        <v>33</v>
      </c>
      <c r="K202">
        <f t="shared" si="11"/>
        <v>8</v>
      </c>
    </row>
    <row r="203" spans="1:11" x14ac:dyDescent="0.15">
      <c r="A203" t="s">
        <v>46</v>
      </c>
      <c r="B203" s="1">
        <v>42229</v>
      </c>
      <c r="C203" s="2">
        <v>384989</v>
      </c>
      <c r="D203" s="3" t="s">
        <v>43</v>
      </c>
      <c r="E203" s="8">
        <v>109</v>
      </c>
      <c r="F203" s="5" t="s">
        <v>1</v>
      </c>
      <c r="G203" s="6" t="s">
        <v>2</v>
      </c>
      <c r="I203" s="6" t="str">
        <f t="shared" si="9"/>
        <v>not ok</v>
      </c>
      <c r="J203">
        <f t="shared" si="10"/>
        <v>33</v>
      </c>
      <c r="K203">
        <f t="shared" si="11"/>
        <v>8</v>
      </c>
    </row>
    <row r="204" spans="1:11" x14ac:dyDescent="0.15">
      <c r="A204" t="s">
        <v>46</v>
      </c>
      <c r="B204" s="1">
        <v>42230</v>
      </c>
      <c r="C204" s="2">
        <v>385017</v>
      </c>
      <c r="D204" s="3" t="s">
        <v>43</v>
      </c>
      <c r="E204" s="8">
        <v>5000</v>
      </c>
      <c r="F204" s="5" t="s">
        <v>1</v>
      </c>
      <c r="G204" s="6" t="s">
        <v>2</v>
      </c>
      <c r="H204" t="s">
        <v>7</v>
      </c>
      <c r="I204" s="6" t="str">
        <f t="shared" si="9"/>
        <v>ok</v>
      </c>
      <c r="J204">
        <f t="shared" si="10"/>
        <v>33</v>
      </c>
      <c r="K204">
        <f t="shared" si="11"/>
        <v>8</v>
      </c>
    </row>
    <row r="205" spans="1:11" x14ac:dyDescent="0.15">
      <c r="A205" t="s">
        <v>46</v>
      </c>
      <c r="B205" s="1">
        <v>42230</v>
      </c>
      <c r="C205" s="2">
        <v>385027</v>
      </c>
      <c r="D205" s="3" t="s">
        <v>43</v>
      </c>
      <c r="E205" s="7">
        <v>1295</v>
      </c>
      <c r="F205" s="5" t="s">
        <v>1</v>
      </c>
      <c r="G205" t="s">
        <v>29</v>
      </c>
      <c r="H205" t="s">
        <v>7</v>
      </c>
      <c r="I205" s="6" t="str">
        <f t="shared" si="9"/>
        <v>ok</v>
      </c>
      <c r="J205">
        <f t="shared" si="10"/>
        <v>33</v>
      </c>
      <c r="K205">
        <f t="shared" si="11"/>
        <v>8</v>
      </c>
    </row>
    <row r="206" spans="1:11" x14ac:dyDescent="0.15">
      <c r="A206" t="s">
        <v>46</v>
      </c>
      <c r="B206" s="1">
        <v>42230</v>
      </c>
      <c r="C206" s="2">
        <v>385037</v>
      </c>
      <c r="D206" s="3" t="s">
        <v>43</v>
      </c>
      <c r="E206" s="8">
        <v>50</v>
      </c>
      <c r="F206" s="5" t="s">
        <v>1</v>
      </c>
      <c r="G206" t="s">
        <v>29</v>
      </c>
      <c r="H206" t="s">
        <v>7</v>
      </c>
      <c r="I206" s="6" t="str">
        <f t="shared" si="9"/>
        <v>ok</v>
      </c>
      <c r="J206">
        <f t="shared" si="10"/>
        <v>33</v>
      </c>
      <c r="K206">
        <f t="shared" si="11"/>
        <v>8</v>
      </c>
    </row>
    <row r="207" spans="1:11" x14ac:dyDescent="0.15">
      <c r="A207" t="s">
        <v>46</v>
      </c>
      <c r="B207" s="1">
        <v>42230</v>
      </c>
      <c r="C207" s="2">
        <v>385043</v>
      </c>
      <c r="D207" s="3" t="s">
        <v>43</v>
      </c>
      <c r="E207" s="8">
        <v>500</v>
      </c>
      <c r="F207" s="5" t="s">
        <v>1</v>
      </c>
      <c r="G207" t="s">
        <v>29</v>
      </c>
      <c r="H207" t="s">
        <v>7</v>
      </c>
      <c r="I207" s="6" t="str">
        <f t="shared" si="9"/>
        <v>ok</v>
      </c>
      <c r="J207">
        <f t="shared" si="10"/>
        <v>33</v>
      </c>
      <c r="K207">
        <f t="shared" si="11"/>
        <v>8</v>
      </c>
    </row>
    <row r="208" spans="1:11" x14ac:dyDescent="0.15">
      <c r="A208" t="s">
        <v>46</v>
      </c>
      <c r="B208" s="1">
        <v>42230</v>
      </c>
      <c r="C208" s="2">
        <v>385047</v>
      </c>
      <c r="D208" s="3" t="s">
        <v>43</v>
      </c>
      <c r="E208" s="8">
        <v>300</v>
      </c>
      <c r="F208" s="5" t="s">
        <v>1</v>
      </c>
      <c r="G208" t="s">
        <v>29</v>
      </c>
      <c r="H208" t="s">
        <v>7</v>
      </c>
      <c r="I208" s="6" t="str">
        <f t="shared" si="9"/>
        <v>ok</v>
      </c>
      <c r="J208">
        <f t="shared" si="10"/>
        <v>33</v>
      </c>
      <c r="K208">
        <f t="shared" si="11"/>
        <v>8</v>
      </c>
    </row>
    <row r="209" spans="1:11" x14ac:dyDescent="0.15">
      <c r="A209" t="s">
        <v>46</v>
      </c>
      <c r="B209" s="1">
        <v>42230</v>
      </c>
      <c r="C209" s="2">
        <v>385054</v>
      </c>
      <c r="D209" s="3" t="s">
        <v>88</v>
      </c>
      <c r="E209" s="4">
        <v>105</v>
      </c>
      <c r="F209" s="5" t="s">
        <v>1</v>
      </c>
      <c r="G209" t="s">
        <v>29</v>
      </c>
      <c r="H209" t="s">
        <v>7</v>
      </c>
      <c r="I209" s="6" t="str">
        <f t="shared" si="9"/>
        <v>ok</v>
      </c>
      <c r="J209">
        <f t="shared" si="10"/>
        <v>33</v>
      </c>
      <c r="K209">
        <f t="shared" si="11"/>
        <v>8</v>
      </c>
    </row>
    <row r="210" spans="1:11" x14ac:dyDescent="0.15">
      <c r="A210" t="s">
        <v>47</v>
      </c>
      <c r="B210" s="1">
        <v>42233</v>
      </c>
      <c r="C210">
        <v>385054</v>
      </c>
      <c r="D210" t="s">
        <v>44</v>
      </c>
      <c r="G210" t="s">
        <v>29</v>
      </c>
      <c r="I210" s="6" t="str">
        <f t="shared" si="9"/>
        <v>not ok</v>
      </c>
      <c r="J210">
        <f t="shared" si="10"/>
        <v>34</v>
      </c>
      <c r="K210">
        <f t="shared" si="11"/>
        <v>8</v>
      </c>
    </row>
    <row r="211" spans="1:11" x14ac:dyDescent="0.15">
      <c r="A211" t="s">
        <v>46</v>
      </c>
      <c r="B211" s="1">
        <v>42233</v>
      </c>
      <c r="C211" s="2">
        <v>385115</v>
      </c>
      <c r="D211" s="3" t="s">
        <v>43</v>
      </c>
      <c r="E211" s="8">
        <v>20</v>
      </c>
      <c r="F211" s="5" t="s">
        <v>1</v>
      </c>
      <c r="G211" s="6" t="s">
        <v>2</v>
      </c>
      <c r="I211" s="6" t="str">
        <f t="shared" si="9"/>
        <v>not ok</v>
      </c>
      <c r="J211">
        <f t="shared" si="10"/>
        <v>34</v>
      </c>
      <c r="K211">
        <f t="shared" si="11"/>
        <v>8</v>
      </c>
    </row>
    <row r="212" spans="1:11" x14ac:dyDescent="0.15">
      <c r="A212" t="s">
        <v>46</v>
      </c>
      <c r="B212" s="1">
        <v>42264</v>
      </c>
      <c r="C212" s="2">
        <v>385115</v>
      </c>
      <c r="D212" s="3" t="s">
        <v>43</v>
      </c>
      <c r="E212" s="8">
        <v>20</v>
      </c>
      <c r="F212" s="5" t="s">
        <v>1</v>
      </c>
      <c r="G212" s="6" t="s">
        <v>2</v>
      </c>
      <c r="I212" s="6" t="str">
        <f t="shared" si="9"/>
        <v>not ok</v>
      </c>
      <c r="J212">
        <f t="shared" si="10"/>
        <v>38</v>
      </c>
      <c r="K212">
        <f t="shared" si="11"/>
        <v>9</v>
      </c>
    </row>
    <row r="213" spans="1:11" x14ac:dyDescent="0.15">
      <c r="A213" t="s">
        <v>46</v>
      </c>
      <c r="B213" s="1">
        <v>42233</v>
      </c>
      <c r="C213" s="2">
        <v>385118</v>
      </c>
      <c r="D213" s="3" t="s">
        <v>43</v>
      </c>
      <c r="E213" s="9">
        <v>56.4</v>
      </c>
      <c r="F213" s="5" t="s">
        <v>1</v>
      </c>
      <c r="G213" s="6" t="s">
        <v>2</v>
      </c>
      <c r="I213" s="6" t="str">
        <f t="shared" si="9"/>
        <v>not ok</v>
      </c>
      <c r="J213">
        <f t="shared" si="10"/>
        <v>34</v>
      </c>
      <c r="K213">
        <f t="shared" si="11"/>
        <v>8</v>
      </c>
    </row>
    <row r="214" spans="1:11" x14ac:dyDescent="0.15">
      <c r="A214" t="s">
        <v>46</v>
      </c>
      <c r="B214" s="1">
        <v>42265</v>
      </c>
      <c r="C214" s="2">
        <v>385118</v>
      </c>
      <c r="D214" s="3" t="s">
        <v>43</v>
      </c>
      <c r="E214" s="9">
        <v>56.4</v>
      </c>
      <c r="F214" s="5" t="s">
        <v>1</v>
      </c>
      <c r="G214" s="6" t="s">
        <v>2</v>
      </c>
      <c r="I214" s="6" t="str">
        <f t="shared" si="9"/>
        <v>not ok</v>
      </c>
      <c r="J214">
        <f t="shared" si="10"/>
        <v>38</v>
      </c>
      <c r="K214">
        <f t="shared" si="11"/>
        <v>9</v>
      </c>
    </row>
    <row r="215" spans="1:11" x14ac:dyDescent="0.15">
      <c r="A215" t="s">
        <v>46</v>
      </c>
      <c r="B215" s="1">
        <v>42233</v>
      </c>
      <c r="C215" s="2">
        <v>385120</v>
      </c>
      <c r="D215" s="3" t="s">
        <v>43</v>
      </c>
      <c r="E215" s="4" t="s">
        <v>32</v>
      </c>
      <c r="F215" s="5" t="s">
        <v>1</v>
      </c>
      <c r="G215" s="6" t="s">
        <v>2</v>
      </c>
      <c r="I215" s="6" t="str">
        <f t="shared" si="9"/>
        <v>not ok</v>
      </c>
      <c r="J215">
        <f t="shared" si="10"/>
        <v>34</v>
      </c>
      <c r="K215">
        <f t="shared" si="11"/>
        <v>8</v>
      </c>
    </row>
    <row r="216" spans="1:11" x14ac:dyDescent="0.15">
      <c r="A216" t="s">
        <v>46</v>
      </c>
      <c r="B216" s="1">
        <v>42266</v>
      </c>
      <c r="C216" s="2">
        <v>385120</v>
      </c>
      <c r="D216" s="3" t="s">
        <v>43</v>
      </c>
      <c r="E216" s="4" t="s">
        <v>32</v>
      </c>
      <c r="F216" s="5" t="s">
        <v>1</v>
      </c>
      <c r="G216" s="6" t="s">
        <v>2</v>
      </c>
      <c r="I216" s="6" t="str">
        <f t="shared" si="9"/>
        <v>not ok</v>
      </c>
      <c r="J216">
        <f t="shared" si="10"/>
        <v>38</v>
      </c>
      <c r="K216">
        <f t="shared" si="11"/>
        <v>9</v>
      </c>
    </row>
    <row r="217" spans="1:11" x14ac:dyDescent="0.15">
      <c r="A217" t="s">
        <v>46</v>
      </c>
      <c r="B217" s="1">
        <v>42233</v>
      </c>
      <c r="C217" s="2">
        <v>385124</v>
      </c>
      <c r="D217" s="3" t="s">
        <v>43</v>
      </c>
      <c r="E217" s="4" t="s">
        <v>33</v>
      </c>
      <c r="F217" s="5" t="s">
        <v>1</v>
      </c>
      <c r="G217" s="6" t="s">
        <v>2</v>
      </c>
      <c r="I217" s="6" t="str">
        <f t="shared" si="9"/>
        <v>not ok</v>
      </c>
      <c r="J217">
        <f t="shared" si="10"/>
        <v>34</v>
      </c>
      <c r="K217">
        <f t="shared" si="11"/>
        <v>8</v>
      </c>
    </row>
    <row r="218" spans="1:11" x14ac:dyDescent="0.15">
      <c r="A218" t="s">
        <v>46</v>
      </c>
      <c r="B218" s="1">
        <v>42267</v>
      </c>
      <c r="C218" s="2">
        <v>385124</v>
      </c>
      <c r="D218" s="3" t="s">
        <v>43</v>
      </c>
      <c r="E218" s="4" t="s">
        <v>33</v>
      </c>
      <c r="F218" s="5" t="s">
        <v>1</v>
      </c>
      <c r="G218" s="6" t="s">
        <v>2</v>
      </c>
      <c r="I218" s="6" t="str">
        <f t="shared" si="9"/>
        <v>not ok</v>
      </c>
      <c r="J218">
        <f t="shared" si="10"/>
        <v>39</v>
      </c>
      <c r="K218">
        <f t="shared" si="11"/>
        <v>9</v>
      </c>
    </row>
    <row r="219" spans="1:11" x14ac:dyDescent="0.15">
      <c r="A219" t="s">
        <v>46</v>
      </c>
      <c r="B219" s="1">
        <v>42233</v>
      </c>
      <c r="C219" s="2">
        <v>385126</v>
      </c>
      <c r="D219" s="3" t="s">
        <v>43</v>
      </c>
      <c r="E219" s="4" t="s">
        <v>14</v>
      </c>
      <c r="F219" s="5" t="s">
        <v>1</v>
      </c>
      <c r="G219" s="6" t="s">
        <v>2</v>
      </c>
      <c r="I219" s="6" t="str">
        <f t="shared" si="9"/>
        <v>not ok</v>
      </c>
      <c r="J219">
        <f t="shared" si="10"/>
        <v>34</v>
      </c>
      <c r="K219">
        <f t="shared" si="11"/>
        <v>8</v>
      </c>
    </row>
    <row r="220" spans="1:11" x14ac:dyDescent="0.15">
      <c r="A220" t="s">
        <v>46</v>
      </c>
      <c r="B220" s="1">
        <v>42264</v>
      </c>
      <c r="C220" s="2">
        <v>385126</v>
      </c>
      <c r="D220" s="3" t="s">
        <v>43</v>
      </c>
      <c r="E220" s="4" t="s">
        <v>14</v>
      </c>
      <c r="F220" s="5" t="s">
        <v>1</v>
      </c>
      <c r="G220" s="6" t="s">
        <v>2</v>
      </c>
      <c r="I220" s="6" t="str">
        <f t="shared" si="9"/>
        <v>not ok</v>
      </c>
      <c r="J220">
        <f t="shared" si="10"/>
        <v>38</v>
      </c>
      <c r="K220">
        <f t="shared" si="11"/>
        <v>9</v>
      </c>
    </row>
    <row r="221" spans="1:11" x14ac:dyDescent="0.15">
      <c r="A221" t="s">
        <v>47</v>
      </c>
      <c r="B221" s="1">
        <v>42233</v>
      </c>
      <c r="C221">
        <v>385128</v>
      </c>
      <c r="D221" t="s">
        <v>5</v>
      </c>
      <c r="G221" t="s">
        <v>29</v>
      </c>
      <c r="I221" s="6" t="str">
        <f t="shared" si="9"/>
        <v>not ok</v>
      </c>
      <c r="J221">
        <f t="shared" si="10"/>
        <v>34</v>
      </c>
      <c r="K221">
        <f t="shared" si="11"/>
        <v>8</v>
      </c>
    </row>
    <row r="222" spans="1:11" x14ac:dyDescent="0.15">
      <c r="A222" t="s">
        <v>46</v>
      </c>
      <c r="B222" s="1">
        <v>42233</v>
      </c>
      <c r="C222" s="2">
        <v>385129</v>
      </c>
      <c r="D222" s="3" t="s">
        <v>43</v>
      </c>
      <c r="E222" s="4" t="s">
        <v>34</v>
      </c>
      <c r="F222" s="5" t="s">
        <v>1</v>
      </c>
      <c r="G222" s="6" t="s">
        <v>2</v>
      </c>
      <c r="I222" s="6" t="str">
        <f t="shared" si="9"/>
        <v>not ok</v>
      </c>
      <c r="J222">
        <f t="shared" si="10"/>
        <v>34</v>
      </c>
      <c r="K222">
        <f t="shared" si="11"/>
        <v>8</v>
      </c>
    </row>
    <row r="223" spans="1:11" x14ac:dyDescent="0.15">
      <c r="A223" t="s">
        <v>46</v>
      </c>
      <c r="B223" s="1">
        <v>42264</v>
      </c>
      <c r="C223" s="2">
        <v>385129</v>
      </c>
      <c r="D223" s="3" t="s">
        <v>43</v>
      </c>
      <c r="E223" s="4" t="s">
        <v>34</v>
      </c>
      <c r="F223" s="5" t="s">
        <v>1</v>
      </c>
      <c r="G223" s="6" t="s">
        <v>2</v>
      </c>
      <c r="I223" s="6" t="str">
        <f t="shared" si="9"/>
        <v>not ok</v>
      </c>
      <c r="J223">
        <f t="shared" si="10"/>
        <v>38</v>
      </c>
      <c r="K223">
        <f t="shared" si="11"/>
        <v>9</v>
      </c>
    </row>
    <row r="224" spans="1:11" x14ac:dyDescent="0.15">
      <c r="A224" t="s">
        <v>46</v>
      </c>
      <c r="B224" s="1">
        <v>42233</v>
      </c>
      <c r="C224" s="2">
        <v>385138</v>
      </c>
      <c r="D224" s="3" t="s">
        <v>5</v>
      </c>
      <c r="E224" s="7">
        <v>50</v>
      </c>
      <c r="F224" s="5" t="s">
        <v>5</v>
      </c>
      <c r="G224" s="6" t="s">
        <v>2</v>
      </c>
      <c r="I224" s="6" t="str">
        <f t="shared" si="9"/>
        <v>not ok</v>
      </c>
      <c r="J224">
        <f t="shared" si="10"/>
        <v>34</v>
      </c>
      <c r="K224">
        <f t="shared" si="11"/>
        <v>8</v>
      </c>
    </row>
    <row r="225" spans="1:11" x14ac:dyDescent="0.15">
      <c r="A225" t="s">
        <v>46</v>
      </c>
      <c r="B225" s="1">
        <v>42264</v>
      </c>
      <c r="C225" s="2">
        <v>385138</v>
      </c>
      <c r="D225" s="3" t="s">
        <v>5</v>
      </c>
      <c r="E225" s="7">
        <v>50</v>
      </c>
      <c r="F225" s="5" t="s">
        <v>5</v>
      </c>
      <c r="G225" s="6" t="s">
        <v>2</v>
      </c>
      <c r="I225" s="6" t="str">
        <f t="shared" si="9"/>
        <v>not ok</v>
      </c>
      <c r="J225">
        <f t="shared" si="10"/>
        <v>38</v>
      </c>
      <c r="K225">
        <f t="shared" si="11"/>
        <v>9</v>
      </c>
    </row>
    <row r="226" spans="1:11" x14ac:dyDescent="0.15">
      <c r="A226" t="s">
        <v>47</v>
      </c>
      <c r="B226" s="1">
        <v>42233</v>
      </c>
      <c r="C226">
        <v>385153</v>
      </c>
      <c r="D226" t="s">
        <v>5</v>
      </c>
      <c r="G226" t="s">
        <v>29</v>
      </c>
      <c r="I226" s="6" t="str">
        <f t="shared" si="9"/>
        <v>not ok</v>
      </c>
      <c r="J226">
        <f t="shared" si="10"/>
        <v>34</v>
      </c>
      <c r="K226">
        <f t="shared" si="11"/>
        <v>8</v>
      </c>
    </row>
    <row r="227" spans="1:11" x14ac:dyDescent="0.15">
      <c r="A227" t="s">
        <v>47</v>
      </c>
      <c r="B227" s="1">
        <v>42233</v>
      </c>
      <c r="C227">
        <v>385154</v>
      </c>
      <c r="D227" t="s">
        <v>5</v>
      </c>
      <c r="G227" t="s">
        <v>29</v>
      </c>
      <c r="I227" s="6" t="str">
        <f t="shared" si="9"/>
        <v>not ok</v>
      </c>
      <c r="J227">
        <f t="shared" si="10"/>
        <v>34</v>
      </c>
      <c r="K227">
        <f t="shared" si="11"/>
        <v>8</v>
      </c>
    </row>
    <row r="228" spans="1:11" x14ac:dyDescent="0.15">
      <c r="A228" t="s">
        <v>46</v>
      </c>
      <c r="B228" s="1">
        <v>42233</v>
      </c>
      <c r="C228" s="2">
        <v>385157</v>
      </c>
      <c r="D228" s="3" t="s">
        <v>5</v>
      </c>
      <c r="E228" s="8">
        <v>250</v>
      </c>
      <c r="F228" s="5" t="s">
        <v>5</v>
      </c>
      <c r="G228" s="6" t="s">
        <v>2</v>
      </c>
      <c r="I228" s="6" t="str">
        <f t="shared" si="9"/>
        <v>not ok</v>
      </c>
      <c r="J228">
        <f t="shared" si="10"/>
        <v>34</v>
      </c>
      <c r="K228">
        <f t="shared" si="11"/>
        <v>8</v>
      </c>
    </row>
    <row r="229" spans="1:11" x14ac:dyDescent="0.15">
      <c r="A229" t="s">
        <v>46</v>
      </c>
      <c r="B229" s="1">
        <v>42264</v>
      </c>
      <c r="C229" s="2">
        <v>385157</v>
      </c>
      <c r="D229" s="3" t="s">
        <v>5</v>
      </c>
      <c r="E229" s="8">
        <v>250</v>
      </c>
      <c r="F229" s="5" t="s">
        <v>5</v>
      </c>
      <c r="G229" s="6" t="s">
        <v>2</v>
      </c>
      <c r="I229" s="6" t="str">
        <f t="shared" si="9"/>
        <v>not ok</v>
      </c>
      <c r="J229">
        <f t="shared" si="10"/>
        <v>38</v>
      </c>
      <c r="K229">
        <f t="shared" si="11"/>
        <v>9</v>
      </c>
    </row>
    <row r="230" spans="1:11" x14ac:dyDescent="0.15">
      <c r="A230" t="s">
        <v>46</v>
      </c>
      <c r="B230" s="1">
        <v>42233</v>
      </c>
      <c r="C230" s="2">
        <v>385163</v>
      </c>
      <c r="D230" s="3" t="s">
        <v>5</v>
      </c>
      <c r="E230" s="8">
        <v>250</v>
      </c>
      <c r="F230" s="5" t="s">
        <v>5</v>
      </c>
      <c r="G230" s="6" t="s">
        <v>2</v>
      </c>
      <c r="I230" s="6" t="str">
        <f t="shared" si="9"/>
        <v>not ok</v>
      </c>
      <c r="J230">
        <f t="shared" si="10"/>
        <v>34</v>
      </c>
      <c r="K230">
        <f t="shared" si="11"/>
        <v>8</v>
      </c>
    </row>
    <row r="231" spans="1:11" x14ac:dyDescent="0.15">
      <c r="A231" t="s">
        <v>46</v>
      </c>
      <c r="B231" s="1">
        <v>42264</v>
      </c>
      <c r="C231" s="2">
        <v>385163</v>
      </c>
      <c r="D231" s="3" t="s">
        <v>5</v>
      </c>
      <c r="E231" s="8">
        <v>250</v>
      </c>
      <c r="F231" s="5" t="s">
        <v>5</v>
      </c>
      <c r="G231" s="6" t="s">
        <v>2</v>
      </c>
      <c r="I231" s="6" t="str">
        <f t="shared" si="9"/>
        <v>not ok</v>
      </c>
      <c r="J231">
        <f t="shared" si="10"/>
        <v>38</v>
      </c>
      <c r="K231">
        <f t="shared" si="11"/>
        <v>9</v>
      </c>
    </row>
  </sheetData>
  <autoFilter ref="A1:I201">
    <sortState ref="A2:I231">
      <sortCondition ref="C1:C201"/>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opLeftCell="A4" zoomScaleNormal="100" workbookViewId="0">
      <selection activeCell="F44" sqref="F44"/>
    </sheetView>
  </sheetViews>
  <sheetFormatPr defaultRowHeight="11.25" x14ac:dyDescent="0.15"/>
  <cols>
    <col min="1" max="1" width="19" customWidth="1"/>
    <col min="2" max="2" width="15" customWidth="1"/>
    <col min="3" max="3" width="8" customWidth="1"/>
    <col min="4" max="4" width="10" customWidth="1"/>
    <col min="5" max="6" width="8" customWidth="1"/>
    <col min="7" max="7" width="10.25" customWidth="1"/>
    <col min="8" max="8" width="10.75" customWidth="1"/>
    <col min="9" max="9" width="10.25" customWidth="1"/>
    <col min="10" max="10" width="10.75" customWidth="1"/>
    <col min="11" max="11" width="3.375" customWidth="1"/>
    <col min="12" max="12" width="24.125" bestFit="1" customWidth="1"/>
    <col min="13" max="13" width="26.5" bestFit="1" customWidth="1"/>
    <col min="14" max="14" width="23.75" bestFit="1" customWidth="1"/>
    <col min="15" max="15" width="26.125" bestFit="1" customWidth="1"/>
  </cols>
  <sheetData>
    <row r="1" spans="1:4" x14ac:dyDescent="0.15">
      <c r="A1" s="25" t="s">
        <v>37</v>
      </c>
      <c r="B1" t="s">
        <v>74</v>
      </c>
    </row>
    <row r="2" spans="1:4" x14ac:dyDescent="0.15">
      <c r="A2" s="25" t="s">
        <v>41</v>
      </c>
      <c r="B2" t="s">
        <v>68</v>
      </c>
    </row>
    <row r="4" spans="1:4" x14ac:dyDescent="0.15">
      <c r="A4" s="25" t="s">
        <v>71</v>
      </c>
    </row>
    <row r="5" spans="1:4" x14ac:dyDescent="0.15">
      <c r="B5" t="s">
        <v>46</v>
      </c>
      <c r="C5" t="s">
        <v>47</v>
      </c>
      <c r="D5" t="s">
        <v>70</v>
      </c>
    </row>
    <row r="6" spans="1:4" x14ac:dyDescent="0.15">
      <c r="A6" s="29">
        <v>42219</v>
      </c>
      <c r="B6" s="2">
        <v>6</v>
      </c>
      <c r="C6" s="2"/>
      <c r="D6" s="2">
        <v>6</v>
      </c>
    </row>
    <row r="7" spans="1:4" x14ac:dyDescent="0.15">
      <c r="A7" s="29">
        <v>42220</v>
      </c>
      <c r="B7" s="2">
        <v>9</v>
      </c>
      <c r="C7" s="2">
        <v>15</v>
      </c>
      <c r="D7" s="2">
        <v>24</v>
      </c>
    </row>
    <row r="8" spans="1:4" x14ac:dyDescent="0.15">
      <c r="A8" s="29">
        <v>42221</v>
      </c>
      <c r="B8" s="2"/>
      <c r="C8" s="2">
        <v>11</v>
      </c>
      <c r="D8" s="2">
        <v>11</v>
      </c>
    </row>
    <row r="9" spans="1:4" x14ac:dyDescent="0.15">
      <c r="A9" s="29">
        <v>42222</v>
      </c>
      <c r="B9" s="2"/>
      <c r="C9" s="2">
        <v>13</v>
      </c>
      <c r="D9" s="2">
        <v>13</v>
      </c>
    </row>
    <row r="10" spans="1:4" x14ac:dyDescent="0.15">
      <c r="A10" s="29">
        <v>42223</v>
      </c>
      <c r="B10" s="2">
        <v>10</v>
      </c>
      <c r="C10" s="2">
        <v>3</v>
      </c>
      <c r="D10" s="2">
        <v>13</v>
      </c>
    </row>
    <row r="11" spans="1:4" x14ac:dyDescent="0.15">
      <c r="A11" s="29">
        <v>42226</v>
      </c>
      <c r="B11" s="2">
        <v>8</v>
      </c>
      <c r="C11" s="2">
        <v>6</v>
      </c>
      <c r="D11" s="2">
        <v>14</v>
      </c>
    </row>
    <row r="12" spans="1:4" x14ac:dyDescent="0.15">
      <c r="A12" s="29">
        <v>42227</v>
      </c>
      <c r="B12" s="2">
        <v>10</v>
      </c>
      <c r="C12" s="2">
        <v>12</v>
      </c>
      <c r="D12" s="2">
        <v>22</v>
      </c>
    </row>
    <row r="13" spans="1:4" x14ac:dyDescent="0.15">
      <c r="A13" s="29">
        <v>42228</v>
      </c>
      <c r="B13" s="2">
        <v>13</v>
      </c>
      <c r="C13" s="2">
        <v>5</v>
      </c>
      <c r="D13" s="2">
        <v>18</v>
      </c>
    </row>
    <row r="14" spans="1:4" x14ac:dyDescent="0.15">
      <c r="A14" s="29">
        <v>42229</v>
      </c>
      <c r="B14" s="2">
        <v>14</v>
      </c>
      <c r="C14" s="2"/>
      <c r="D14" s="2">
        <v>14</v>
      </c>
    </row>
    <row r="15" spans="1:4" x14ac:dyDescent="0.15">
      <c r="A15" s="29">
        <v>42230</v>
      </c>
      <c r="B15" s="2">
        <v>9</v>
      </c>
      <c r="C15" s="2"/>
      <c r="D15" s="2">
        <v>9</v>
      </c>
    </row>
    <row r="16" spans="1:4" x14ac:dyDescent="0.15">
      <c r="A16" s="29">
        <v>42233</v>
      </c>
      <c r="B16" s="2">
        <v>18</v>
      </c>
      <c r="C16" s="2">
        <v>7</v>
      </c>
      <c r="D16" s="2">
        <v>25</v>
      </c>
    </row>
    <row r="17" spans="1:10" x14ac:dyDescent="0.15">
      <c r="A17" s="3" t="s">
        <v>70</v>
      </c>
      <c r="B17" s="2">
        <v>97</v>
      </c>
      <c r="C17" s="2">
        <v>72</v>
      </c>
      <c r="D17" s="2">
        <v>169</v>
      </c>
    </row>
    <row r="19" spans="1:10" x14ac:dyDescent="0.15">
      <c r="A19" s="25" t="s">
        <v>37</v>
      </c>
      <c r="B19" t="s">
        <v>74</v>
      </c>
    </row>
    <row r="21" spans="1:10" x14ac:dyDescent="0.15">
      <c r="A21" s="25" t="s">
        <v>77</v>
      </c>
      <c r="B21" s="25" t="s">
        <v>73</v>
      </c>
    </row>
    <row r="22" spans="1:10" x14ac:dyDescent="0.15">
      <c r="B22" t="s">
        <v>46</v>
      </c>
      <c r="E22" t="s">
        <v>75</v>
      </c>
      <c r="F22" t="s">
        <v>47</v>
      </c>
      <c r="I22" t="s">
        <v>76</v>
      </c>
      <c r="J22" t="s">
        <v>70</v>
      </c>
    </row>
    <row r="23" spans="1:10" x14ac:dyDescent="0.15">
      <c r="A23" s="25" t="s">
        <v>69</v>
      </c>
      <c r="B23" t="s">
        <v>84</v>
      </c>
      <c r="C23" t="s">
        <v>7</v>
      </c>
      <c r="D23" t="s">
        <v>72</v>
      </c>
      <c r="F23" t="s">
        <v>84</v>
      </c>
      <c r="G23" t="s">
        <v>7</v>
      </c>
      <c r="H23" t="s">
        <v>72</v>
      </c>
    </row>
    <row r="24" spans="1:10" x14ac:dyDescent="0.15">
      <c r="A24" s="29">
        <v>42219</v>
      </c>
      <c r="B24" s="2">
        <v>1</v>
      </c>
      <c r="C24" s="2">
        <v>5</v>
      </c>
      <c r="D24" s="2"/>
      <c r="E24" s="2">
        <v>6</v>
      </c>
      <c r="F24" s="2"/>
      <c r="G24" s="2"/>
      <c r="H24" s="2"/>
      <c r="I24" s="2"/>
      <c r="J24" s="2">
        <v>6</v>
      </c>
    </row>
    <row r="25" spans="1:10" x14ac:dyDescent="0.15">
      <c r="A25" s="29">
        <v>42220</v>
      </c>
      <c r="B25" s="2">
        <v>1</v>
      </c>
      <c r="C25" s="2">
        <v>8</v>
      </c>
      <c r="D25" s="2"/>
      <c r="E25" s="2">
        <v>9</v>
      </c>
      <c r="F25" s="2">
        <v>5</v>
      </c>
      <c r="G25" s="2">
        <v>10</v>
      </c>
      <c r="H25" s="2"/>
      <c r="I25" s="2">
        <v>15</v>
      </c>
      <c r="J25" s="2">
        <v>24</v>
      </c>
    </row>
    <row r="26" spans="1:10" x14ac:dyDescent="0.15">
      <c r="A26" s="29">
        <v>42221</v>
      </c>
      <c r="B26" s="2"/>
      <c r="C26" s="2"/>
      <c r="D26" s="2"/>
      <c r="E26" s="2"/>
      <c r="F26" s="2">
        <v>5</v>
      </c>
      <c r="G26" s="2">
        <v>6</v>
      </c>
      <c r="H26" s="2"/>
      <c r="I26" s="2">
        <v>11</v>
      </c>
      <c r="J26" s="2">
        <v>11</v>
      </c>
    </row>
    <row r="27" spans="1:10" x14ac:dyDescent="0.15">
      <c r="A27" s="29">
        <v>42222</v>
      </c>
      <c r="B27" s="2"/>
      <c r="C27" s="2"/>
      <c r="D27" s="2"/>
      <c r="E27" s="2"/>
      <c r="F27" s="2">
        <v>2</v>
      </c>
      <c r="G27" s="2">
        <v>11</v>
      </c>
      <c r="H27" s="2"/>
      <c r="I27" s="2">
        <v>13</v>
      </c>
      <c r="J27" s="2">
        <v>13</v>
      </c>
    </row>
    <row r="28" spans="1:10" x14ac:dyDescent="0.15">
      <c r="A28" s="29">
        <v>42223</v>
      </c>
      <c r="B28" s="2">
        <v>1</v>
      </c>
      <c r="C28" s="2">
        <v>9</v>
      </c>
      <c r="D28" s="2"/>
      <c r="E28" s="2">
        <v>10</v>
      </c>
      <c r="F28" s="2">
        <v>1</v>
      </c>
      <c r="G28" s="2">
        <v>2</v>
      </c>
      <c r="H28" s="2"/>
      <c r="I28" s="2">
        <v>3</v>
      </c>
      <c r="J28" s="2">
        <v>13</v>
      </c>
    </row>
    <row r="29" spans="1:10" x14ac:dyDescent="0.15">
      <c r="A29" s="29">
        <v>42226</v>
      </c>
      <c r="B29" s="2">
        <v>1</v>
      </c>
      <c r="C29" s="2">
        <v>7</v>
      </c>
      <c r="D29" s="2"/>
      <c r="E29" s="2">
        <v>8</v>
      </c>
      <c r="F29" s="2">
        <v>2</v>
      </c>
      <c r="G29" s="2">
        <v>4</v>
      </c>
      <c r="H29" s="2"/>
      <c r="I29" s="2">
        <v>6</v>
      </c>
      <c r="J29" s="2">
        <v>14</v>
      </c>
    </row>
    <row r="30" spans="1:10" x14ac:dyDescent="0.15">
      <c r="A30" s="29">
        <v>42227</v>
      </c>
      <c r="B30" s="2">
        <v>1</v>
      </c>
      <c r="C30" s="2">
        <v>9</v>
      </c>
      <c r="D30" s="2"/>
      <c r="E30" s="2">
        <v>10</v>
      </c>
      <c r="F30" s="2">
        <v>2</v>
      </c>
      <c r="G30" s="2">
        <v>10</v>
      </c>
      <c r="H30" s="2"/>
      <c r="I30" s="2">
        <v>12</v>
      </c>
      <c r="J30" s="2">
        <v>22</v>
      </c>
    </row>
    <row r="31" spans="1:10" x14ac:dyDescent="0.15">
      <c r="A31" s="29">
        <v>42228</v>
      </c>
      <c r="B31" s="2"/>
      <c r="C31" s="2">
        <v>13</v>
      </c>
      <c r="D31" s="2"/>
      <c r="E31" s="2">
        <v>13</v>
      </c>
      <c r="F31" s="2">
        <v>3</v>
      </c>
      <c r="G31" s="2">
        <v>1</v>
      </c>
      <c r="H31" s="2"/>
      <c r="I31" s="2">
        <v>4</v>
      </c>
      <c r="J31" s="2">
        <v>17</v>
      </c>
    </row>
    <row r="32" spans="1:10" x14ac:dyDescent="0.15">
      <c r="A32" s="29">
        <v>42229</v>
      </c>
      <c r="B32" s="2"/>
      <c r="C32" s="2"/>
      <c r="D32" s="2"/>
      <c r="E32" s="2"/>
      <c r="F32" s="2"/>
      <c r="G32" s="2"/>
      <c r="H32" s="2"/>
      <c r="I32" s="2"/>
      <c r="J32" s="2"/>
    </row>
    <row r="33" spans="1:10" x14ac:dyDescent="0.15">
      <c r="A33" s="29">
        <v>42230</v>
      </c>
      <c r="B33" s="2"/>
      <c r="C33" s="2">
        <v>9</v>
      </c>
      <c r="D33" s="2"/>
      <c r="E33" s="2">
        <v>9</v>
      </c>
      <c r="F33" s="2"/>
      <c r="G33" s="2"/>
      <c r="H33" s="2"/>
      <c r="I33" s="2"/>
      <c r="J33" s="2">
        <v>9</v>
      </c>
    </row>
    <row r="34" spans="1:10" x14ac:dyDescent="0.15">
      <c r="A34" s="29">
        <v>42233</v>
      </c>
      <c r="B34" s="2"/>
      <c r="C34" s="2"/>
      <c r="D34" s="2"/>
      <c r="E34" s="2"/>
      <c r="F34" s="2"/>
      <c r="G34" s="2">
        <v>2</v>
      </c>
      <c r="H34" s="2"/>
      <c r="I34" s="2">
        <v>2</v>
      </c>
      <c r="J34" s="2">
        <v>2</v>
      </c>
    </row>
    <row r="35" spans="1:10" x14ac:dyDescent="0.15">
      <c r="A35" s="29" t="s">
        <v>70</v>
      </c>
      <c r="B35" s="2">
        <v>5</v>
      </c>
      <c r="C35" s="2">
        <v>60</v>
      </c>
      <c r="D35" s="2"/>
      <c r="E35" s="2">
        <v>65</v>
      </c>
      <c r="F35" s="2">
        <v>20</v>
      </c>
      <c r="G35" s="2">
        <v>46</v>
      </c>
      <c r="H35" s="2"/>
      <c r="I35" s="2">
        <v>66</v>
      </c>
      <c r="J35" s="2">
        <v>131</v>
      </c>
    </row>
    <row r="43" spans="1:10" x14ac:dyDescent="0.15">
      <c r="A43" s="25" t="s">
        <v>85</v>
      </c>
      <c r="B43" s="25" t="s">
        <v>73</v>
      </c>
    </row>
    <row r="44" spans="1:10" x14ac:dyDescent="0.15">
      <c r="B44" t="s">
        <v>46</v>
      </c>
      <c r="D44" t="s">
        <v>75</v>
      </c>
      <c r="E44" t="s">
        <v>47</v>
      </c>
      <c r="G44" t="s">
        <v>76</v>
      </c>
      <c r="H44" t="s">
        <v>70</v>
      </c>
    </row>
    <row r="45" spans="1:10" x14ac:dyDescent="0.15">
      <c r="A45" s="25" t="s">
        <v>69</v>
      </c>
      <c r="B45" t="s">
        <v>84</v>
      </c>
      <c r="C45" t="s">
        <v>7</v>
      </c>
      <c r="E45" t="s">
        <v>84</v>
      </c>
      <c r="F45" t="s">
        <v>7</v>
      </c>
    </row>
    <row r="46" spans="1:10" x14ac:dyDescent="0.15">
      <c r="A46" s="29">
        <v>42219</v>
      </c>
      <c r="B46" s="30">
        <v>0.16666666666666666</v>
      </c>
      <c r="C46" s="30">
        <v>0.83333333333333337</v>
      </c>
      <c r="D46" s="30">
        <v>1</v>
      </c>
      <c r="E46" s="30"/>
      <c r="F46" s="30"/>
      <c r="G46" s="30">
        <v>0</v>
      </c>
      <c r="H46" s="30">
        <v>1</v>
      </c>
    </row>
    <row r="47" spans="1:10" x14ac:dyDescent="0.15">
      <c r="A47" s="29">
        <v>42220</v>
      </c>
      <c r="B47" s="30">
        <v>0.1111111111111111</v>
      </c>
      <c r="C47" s="30">
        <v>0.88888888888888884</v>
      </c>
      <c r="D47" s="30">
        <v>0.375</v>
      </c>
      <c r="E47" s="30">
        <v>0.33333333333333331</v>
      </c>
      <c r="F47" s="30">
        <v>0.66666666666666663</v>
      </c>
      <c r="G47" s="30">
        <v>0.625</v>
      </c>
      <c r="H47" s="30">
        <v>1</v>
      </c>
    </row>
    <row r="48" spans="1:10" x14ac:dyDescent="0.15">
      <c r="A48" s="29">
        <v>42221</v>
      </c>
      <c r="B48" s="30"/>
      <c r="C48" s="30"/>
      <c r="D48" s="30">
        <v>0</v>
      </c>
      <c r="E48" s="30">
        <v>0.45454545454545453</v>
      </c>
      <c r="F48" s="30">
        <v>0.54545454545454541</v>
      </c>
      <c r="G48" s="30">
        <v>1</v>
      </c>
      <c r="H48" s="30">
        <v>1</v>
      </c>
    </row>
    <row r="49" spans="1:8" x14ac:dyDescent="0.15">
      <c r="A49" s="29">
        <v>42222</v>
      </c>
      <c r="B49" s="30"/>
      <c r="C49" s="30"/>
      <c r="D49" s="30">
        <v>0</v>
      </c>
      <c r="E49" s="30">
        <v>0.15384615384615385</v>
      </c>
      <c r="F49" s="30">
        <v>0.84615384615384615</v>
      </c>
      <c r="G49" s="30">
        <v>1</v>
      </c>
      <c r="H49" s="30">
        <v>1</v>
      </c>
    </row>
    <row r="50" spans="1:8" x14ac:dyDescent="0.15">
      <c r="A50" s="29">
        <v>42223</v>
      </c>
      <c r="B50" s="30">
        <v>0.1</v>
      </c>
      <c r="C50" s="30">
        <v>0.9</v>
      </c>
      <c r="D50" s="30">
        <v>0.76923076923076927</v>
      </c>
      <c r="E50" s="30">
        <v>0.33333333333333331</v>
      </c>
      <c r="F50" s="30">
        <v>0.66666666666666663</v>
      </c>
      <c r="G50" s="30">
        <v>0.23076923076923078</v>
      </c>
      <c r="H50" s="30">
        <v>1</v>
      </c>
    </row>
    <row r="51" spans="1:8" x14ac:dyDescent="0.15">
      <c r="A51" s="29">
        <v>42226</v>
      </c>
      <c r="B51" s="30">
        <v>0.125</v>
      </c>
      <c r="C51" s="30">
        <v>0.875</v>
      </c>
      <c r="D51" s="30">
        <v>0.5714285714285714</v>
      </c>
      <c r="E51" s="30">
        <v>0.33333333333333331</v>
      </c>
      <c r="F51" s="30">
        <v>0.66666666666666663</v>
      </c>
      <c r="G51" s="30">
        <v>0.42857142857142855</v>
      </c>
      <c r="H51" s="30">
        <v>1</v>
      </c>
    </row>
    <row r="52" spans="1:8" x14ac:dyDescent="0.15">
      <c r="A52" s="29">
        <v>42227</v>
      </c>
      <c r="B52" s="30">
        <v>0.1</v>
      </c>
      <c r="C52" s="30">
        <v>0.9</v>
      </c>
      <c r="D52" s="30">
        <v>0.45454545454545453</v>
      </c>
      <c r="E52" s="30">
        <v>0.16666666666666666</v>
      </c>
      <c r="F52" s="30">
        <v>0.83333333333333337</v>
      </c>
      <c r="G52" s="30">
        <v>0.54545454545454541</v>
      </c>
      <c r="H52" s="30">
        <v>1</v>
      </c>
    </row>
    <row r="53" spans="1:8" x14ac:dyDescent="0.15">
      <c r="A53" s="29">
        <v>42228</v>
      </c>
      <c r="B53" s="30">
        <v>0</v>
      </c>
      <c r="C53" s="30">
        <v>1</v>
      </c>
      <c r="D53" s="30">
        <v>0.72222222222222221</v>
      </c>
      <c r="E53" s="30">
        <v>0.6</v>
      </c>
      <c r="F53" s="30">
        <v>0.4</v>
      </c>
      <c r="G53" s="30">
        <v>0.27777777777777779</v>
      </c>
      <c r="H53" s="30">
        <v>1</v>
      </c>
    </row>
    <row r="54" spans="1:8" x14ac:dyDescent="0.15">
      <c r="A54" s="29">
        <v>42230</v>
      </c>
      <c r="B54" s="30">
        <v>0</v>
      </c>
      <c r="C54" s="30">
        <v>1</v>
      </c>
      <c r="D54" s="30">
        <v>1</v>
      </c>
      <c r="E54" s="30"/>
      <c r="F54" s="30"/>
      <c r="G54" s="30">
        <v>0</v>
      </c>
      <c r="H54" s="30">
        <v>1</v>
      </c>
    </row>
    <row r="55" spans="1:8" x14ac:dyDescent="0.15">
      <c r="A55" s="29">
        <v>42233</v>
      </c>
      <c r="B55" s="30"/>
      <c r="C55" s="30"/>
      <c r="D55" s="30">
        <v>0</v>
      </c>
      <c r="E55" s="30">
        <v>0</v>
      </c>
      <c r="F55" s="30">
        <v>1</v>
      </c>
      <c r="G55" s="30">
        <v>1</v>
      </c>
      <c r="H55" s="30">
        <v>1</v>
      </c>
    </row>
    <row r="56" spans="1:8" x14ac:dyDescent="0.15">
      <c r="A56" s="29" t="s">
        <v>70</v>
      </c>
      <c r="B56" s="30">
        <v>7.575757575757576E-2</v>
      </c>
      <c r="C56" s="30">
        <v>0.9242424242424242</v>
      </c>
      <c r="D56" s="30">
        <v>0.4925373134328358</v>
      </c>
      <c r="E56" s="30">
        <v>0.29411764705882354</v>
      </c>
      <c r="F56" s="30">
        <v>0.70588235294117652</v>
      </c>
      <c r="G56" s="30">
        <v>0.5074626865671642</v>
      </c>
      <c r="H56" s="30">
        <v>1</v>
      </c>
    </row>
  </sheetData>
  <pageMargins left="0.7" right="0.7" top="0.75" bottom="0.75" header="0.3" footer="0.3"/>
  <pageSetup paperSize="9" scale="72" orientation="landscape"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Date</vt:lpstr>
      <vt:lpstr>Week</vt:lpstr>
      <vt:lpstr>Month</vt:lpstr>
      <vt:lpstr>Report</vt:lpstr>
      <vt:lpstr>Deals</vt:lpstr>
      <vt:lpstr>Sheet3</vt:lpstr>
      <vt:lpstr>Sheet5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Armoogum</dc:creator>
  <cp:lastModifiedBy>Jens Bonde</cp:lastModifiedBy>
  <cp:lastPrinted>2015-08-18T09:42:31Z</cp:lastPrinted>
  <dcterms:created xsi:type="dcterms:W3CDTF">2015-08-18T08:17:43Z</dcterms:created>
  <dcterms:modified xsi:type="dcterms:W3CDTF">2015-08-26T09:29:15Z</dcterms:modified>
</cp:coreProperties>
</file>